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xlnm.Print_Titles" localSheetId="0">'Приложение 1'!$6:$11</definedName>
    <definedName name="_xlnm.Print_Area" localSheetId="0">'Приложение 1'!$A$1:$T$63</definedName>
    <definedName name="_xlnm.Print_Area" localSheetId="1">'Приложение 2'!$A$1:$R$32</definedName>
    <definedName name="_xlnm.Print_Area" localSheetId="2">'Приложение 3'!$A$1:$N$33</definedName>
    <definedName name="_xlnm.Print_Area" localSheetId="3">'Приложение 4'!$A$1:$R$364</definedName>
    <definedName name="_xlnm.Print_Area" localSheetId="4">'Приложение 5'!$A$1:$N$365</definedName>
    <definedName name="_xlnm.Print_Area" localSheetId="5">'Приложение 6'!$A$1:$N$28</definedName>
  </definedNames>
  <calcPr fullCalcOnLoad="1"/>
</workbook>
</file>

<file path=xl/sharedStrings.xml><?xml version="1.0" encoding="utf-8"?>
<sst xmlns="http://schemas.openxmlformats.org/spreadsheetml/2006/main" count="553" uniqueCount="116">
  <si>
    <t>№ п/п</t>
  </si>
  <si>
    <t>Адрес МКД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</si>
  <si>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</si>
  <si>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</si>
  <si>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</si>
  <si>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</si>
  <si>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</si>
  <si>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 xml:space="preserve">
</t>
  </si>
  <si>
    <t>X</t>
  </si>
  <si>
    <t>2017 год</t>
  </si>
  <si>
    <t>Итого по 2017 году</t>
  </si>
  <si>
    <t>Итого по муниципальному образованию Соль-Илецкий городской округ</t>
  </si>
  <si>
    <t>кирпичные</t>
  </si>
  <si>
    <t>12.2017</t>
  </si>
  <si>
    <t>за счет иных источников</t>
  </si>
  <si>
    <t>каменные, кирпичные</t>
  </si>
  <si>
    <t xml:space="preserve">г. Соль-Илецк, ул. Красноармейская,       д. 123 </t>
  </si>
  <si>
    <t xml:space="preserve">г. Соль-Илецк, ул. Октябрьская, д. 2 </t>
  </si>
  <si>
    <t xml:space="preserve">г. Соль-Илецк, ул. Орская, д. 112 </t>
  </si>
  <si>
    <t xml:space="preserve">г. Соль-Илецк, ул. Орская, д. 169/11 </t>
  </si>
  <si>
    <t xml:space="preserve">г. Соль-Илецк, ул. Парижских Коммунаров, д. 114 </t>
  </si>
  <si>
    <t xml:space="preserve">г. Соль-Илецк, ул. Победы, д. 5 </t>
  </si>
  <si>
    <t xml:space="preserve">г. Соль-Илецк, ул. Победы, д. 95 </t>
  </si>
  <si>
    <t xml:space="preserve">г. Соль-Илецк, ул. Уральская, д. 68 </t>
  </si>
  <si>
    <t xml:space="preserve">г. Соль-Илецк, ул. Цвиллинга, д. 70 </t>
  </si>
  <si>
    <t>2018 год</t>
  </si>
  <si>
    <t>Итого по 2018 году</t>
  </si>
  <si>
    <t>12.2018</t>
  </si>
  <si>
    <t>2019 год</t>
  </si>
  <si>
    <t>Итого по 2019 году</t>
  </si>
  <si>
    <t>12.2019</t>
  </si>
  <si>
    <t xml:space="preserve">Перечень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
</t>
  </si>
  <si>
    <t>к краткосрочному плану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2017-2019 годы</t>
  </si>
  <si>
    <t>Приложение № 1</t>
  </si>
  <si>
    <t xml:space="preserve">
</t>
  </si>
  <si>
    <t>I квартал</t>
  </si>
  <si>
    <t>II квартал</t>
  </si>
  <si>
    <t>III квартал</t>
  </si>
  <si>
    <t>IV квартал</t>
  </si>
  <si>
    <t>Соль-Илецкий городской округ</t>
  </si>
  <si>
    <t xml:space="preserve">Планируемые показатели выполнения краткосрочного плана реализации региональной программы </t>
  </si>
  <si>
    <t xml:space="preserve">"Проведение капитального ремонта общего имущества в многоквартирных домах, расположенных на </t>
  </si>
  <si>
    <t xml:space="preserve">территории Оренбургской области, в 2014-2043 годах" на 2017-2019 годы </t>
  </si>
  <si>
    <t>Наименование муниципального образования</t>
  </si>
  <si>
    <t>Общая площадь многоквартирных домов (далее-МКД) (кв. метров)</t>
  </si>
  <si>
    <t xml:space="preserve">Количество жителей зарегистрированных в МКД на дату утверждения Программы (человек)
</t>
  </si>
  <si>
    <t>Количество МКД (единиц)</t>
  </si>
  <si>
    <t>Стоимость капитального ремонта (рублей)</t>
  </si>
  <si>
    <t xml:space="preserve">всего </t>
  </si>
  <si>
    <t>Год ввода в эксплуатацию</t>
  </si>
  <si>
    <t>Тип кровли</t>
  </si>
  <si>
    <t>Площадь помещений МКД (кв. метров)</t>
  </si>
  <si>
    <t>Общая площадь МКД, всего (кв. метров)</t>
  </si>
  <si>
    <t>Количество жителей, зарегистрированных в МКД (человек)</t>
  </si>
  <si>
    <t>всего (руб.):</t>
  </si>
  <si>
    <t>Способ формирования фонда капитального ремонта (счет регионального оператора - СРО)/специальный счет - СС)</t>
  </si>
  <si>
    <t>в том числе за счет средств:</t>
  </si>
  <si>
    <t>областного бюджета (руб.)</t>
  </si>
  <si>
    <t>собственников помещений в МКД (руб.):</t>
  </si>
  <si>
    <t>иные (руб.)</t>
  </si>
  <si>
    <t>местных бюджетов  (руб.)</t>
  </si>
  <si>
    <t>федерального бюджета  (руб.)</t>
  </si>
  <si>
    <t>скатная</t>
  </si>
  <si>
    <t>СРО</t>
  </si>
  <si>
    <t>Приложение № 6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</si>
  <si>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</si>
  <si>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</si>
  <si>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</si>
  <si>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</si>
  <si>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</si>
  <si>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</si>
  <si>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</si>
  <si>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</si>
  <si>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руб.</t>
  </si>
  <si>
    <t>ед.</t>
  </si>
  <si>
    <t>кв.м.</t>
  </si>
  <si>
    <t>куб.м.</t>
  </si>
  <si>
    <t xml:space="preserve">г. Соль-Илецк, ул. Красноармейская, д. 123 </t>
  </si>
  <si>
    <t>Виды работ, установленные частью 1 статьи 166 Жилищного Кодекса Российской Федерации</t>
  </si>
  <si>
    <t>Виды работ, установленные нормативным правовым актом Оренбургской области</t>
  </si>
  <si>
    <t>установка коллективных (общедомовых) приборов учета и узлов управления</t>
  </si>
  <si>
    <t>Адрес многоквартирного дома (далее МКД)</t>
  </si>
  <si>
    <t>Стоимость капитального ремонта - всего</t>
  </si>
  <si>
    <t>Приложение № 2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</si>
  <si>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 (проектные работы)</t>
  </si>
  <si>
    <t>Приложение № 4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</si>
  <si>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 (строительно-монтажные работы)</t>
  </si>
  <si>
    <t>Ремонт внутридомовых инженерных систем</t>
  </si>
  <si>
    <t>Всего</t>
  </si>
  <si>
    <t>теплоснабжения</t>
  </si>
  <si>
    <t>горячего водоснабжения</t>
  </si>
  <si>
    <t>холодного водоснабжения</t>
  </si>
  <si>
    <t>водоотведения</t>
  </si>
  <si>
    <t>электроснабжения</t>
  </si>
  <si>
    <t>газоснабжения</t>
  </si>
  <si>
    <t>в том числе:</t>
  </si>
  <si>
    <t>Установка коллективных (общедомовых) приборов учета и узлов управления</t>
  </si>
  <si>
    <t>Приложение № 3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</si>
  <si>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годы, по видам ремонтируемых внутридомовых инженерных систем и устанавливаемых коллективных (общедомовых) приборов учета и узлов управления (проектные работы)</t>
  </si>
  <si>
    <t>Приложение № 5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</si>
  <si>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годы, по видам ремонтируемых внутридомовых инженерных систем и устанавливаемых коллективных (общедомовых) приборов учета и узлов управления (строительно-монтажные работы)</t>
  </si>
  <si>
    <t>другие виды работ</t>
  </si>
  <si>
    <t>Проектные работы</t>
  </si>
  <si>
    <t>Строительно-монтажные работы</t>
  </si>
  <si>
    <t>Итого по проектным работам</t>
  </si>
  <si>
    <t>Итого по строительно-монтажным работам</t>
  </si>
  <si>
    <t xml:space="preserve">Соль-Илецкий городской округ </t>
  </si>
  <si>
    <t>1. Муниципальное образование Соль-Илецкий городской округ</t>
  </si>
  <si>
    <t>г. Соль-Илецк,ул. Вокзальная, д. 110</t>
  </si>
  <si>
    <t>г. Соль-Илецк,  ул. Вокзальная, д. 93</t>
  </si>
  <si>
    <t>г. Соль-Илецк,  ул. Красноармейская, д. 121</t>
  </si>
  <si>
    <t>г. Соль-Илецк,ул. Красноармейская,д. 84</t>
  </si>
  <si>
    <t>г. Соль-Илецк,ул. Красноармейская,д. 86</t>
  </si>
  <si>
    <t>пос. Чашкан, пер. Восточный, д. 2</t>
  </si>
  <si>
    <t>Всего по муниципальному образованию Соль-Илецкий городской округ</t>
  </si>
  <si>
    <t xml:space="preserve">Итого по муниципальному образованию Соль-Илецкий городской округ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</si>
</sst>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,##0.00_р_."/>
    <numFmt numFmtId="167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4" fontId="5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2" fillId="0" borderId="11" xfId="0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/>
    </xf>
    <xf numFmtId="43" fontId="50" fillId="0" borderId="0" xfId="54" applyNumberFormat="1" applyFont="1" applyFill="1" applyBorder="1" applyAlignment="1">
      <alignment horizontal="right" wrapText="1"/>
      <protection/>
    </xf>
    <xf numFmtId="165" fontId="50" fillId="0" borderId="0" xfId="0" applyNumberFormat="1" applyFont="1" applyFill="1" applyBorder="1" applyAlignment="1">
      <alignment horizontal="right"/>
    </xf>
    <xf numFmtId="1" fontId="50" fillId="0" borderId="0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/>
    </xf>
    <xf numFmtId="43" fontId="50" fillId="0" borderId="0" xfId="54" applyNumberFormat="1" applyFont="1" applyFill="1" applyBorder="1" applyAlignment="1">
      <alignment horizontal="right" vertical="center" wrapText="1"/>
      <protection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left" vertical="center" wrapText="1"/>
    </xf>
    <xf numFmtId="166" fontId="50" fillId="0" borderId="0" xfId="0" applyNumberFormat="1" applyFont="1" applyFill="1" applyBorder="1" applyAlignment="1">
      <alignment horizontal="right" vertical="center" wrapText="1"/>
    </xf>
    <xf numFmtId="166" fontId="50" fillId="0" borderId="0" xfId="0" applyNumberFormat="1" applyFont="1" applyFill="1" applyBorder="1" applyAlignment="1">
      <alignment horizontal="right" wrapText="1"/>
    </xf>
    <xf numFmtId="4" fontId="50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62" applyFont="1" applyFill="1" applyBorder="1" applyAlignment="1">
      <alignment horizontal="left" wrapText="1"/>
      <protection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4" fillId="0" borderId="0" xfId="62" applyFont="1" applyFill="1" applyBorder="1" applyAlignment="1">
      <alignment horizontal="left"/>
      <protection/>
    </xf>
    <xf numFmtId="165" fontId="5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 wrapText="1"/>
    </xf>
    <xf numFmtId="165" fontId="53" fillId="0" borderId="0" xfId="0" applyNumberFormat="1" applyFont="1" applyFill="1" applyBorder="1" applyAlignment="1">
      <alignment horizontal="right"/>
    </xf>
    <xf numFmtId="1" fontId="53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justify" wrapText="1"/>
    </xf>
    <xf numFmtId="0" fontId="5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50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 wrapText="1"/>
    </xf>
    <xf numFmtId="2" fontId="50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50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right"/>
    </xf>
    <xf numFmtId="164" fontId="50" fillId="0" borderId="10" xfId="0" applyNumberFormat="1" applyFont="1" applyFill="1" applyBorder="1" applyAlignment="1">
      <alignment horizontal="right" vertical="center"/>
    </xf>
    <xf numFmtId="4" fontId="50" fillId="0" borderId="10" xfId="0" applyNumberFormat="1" applyFont="1" applyFill="1" applyBorder="1" applyAlignment="1">
      <alignment horizontal="right"/>
    </xf>
    <xf numFmtId="1" fontId="50" fillId="0" borderId="10" xfId="0" applyNumberFormat="1" applyFont="1" applyFill="1" applyBorder="1" applyAlignment="1">
      <alignment horizontal="right"/>
    </xf>
    <xf numFmtId="165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 horizontal="right" vertical="center"/>
    </xf>
    <xf numFmtId="4" fontId="50" fillId="0" borderId="10" xfId="0" applyNumberFormat="1" applyFont="1" applyFill="1" applyBorder="1" applyAlignment="1">
      <alignment horizontal="right" wrapText="1"/>
    </xf>
    <xf numFmtId="43" fontId="50" fillId="0" borderId="10" xfId="54" applyNumberFormat="1" applyFont="1" applyFill="1" applyBorder="1" applyAlignment="1">
      <alignment horizontal="right" wrapText="1"/>
      <protection/>
    </xf>
    <xf numFmtId="167" fontId="50" fillId="0" borderId="10" xfId="54" applyNumberFormat="1" applyFont="1" applyFill="1" applyBorder="1" applyAlignment="1">
      <alignment horizontal="right" wrapText="1"/>
      <protection/>
    </xf>
    <xf numFmtId="0" fontId="52" fillId="0" borderId="10" xfId="0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right"/>
    </xf>
    <xf numFmtId="3" fontId="50" fillId="0" borderId="0" xfId="0" applyNumberFormat="1" applyFont="1" applyFill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4" fontId="50" fillId="0" borderId="10" xfId="54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164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 quotePrefix="1">
      <alignment horizontal="center"/>
    </xf>
    <xf numFmtId="0" fontId="50" fillId="0" borderId="11" xfId="0" applyFont="1" applyFill="1" applyBorder="1" applyAlignment="1" quotePrefix="1">
      <alignment horizontal="center" vertical="center"/>
    </xf>
    <xf numFmtId="2" fontId="50" fillId="0" borderId="10" xfId="54" applyNumberFormat="1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top"/>
    </xf>
    <xf numFmtId="0" fontId="40" fillId="0" borderId="0" xfId="0" applyFont="1" applyFill="1" applyAlignment="1">
      <alignment/>
    </xf>
    <xf numFmtId="4" fontId="56" fillId="0" borderId="10" xfId="0" applyNumberFormat="1" applyFont="1" applyFill="1" applyBorder="1" applyAlignment="1">
      <alignment horizontal="right" wrapText="1"/>
    </xf>
    <xf numFmtId="3" fontId="56" fillId="0" borderId="10" xfId="0" applyNumberFormat="1" applyFont="1" applyFill="1" applyBorder="1" applyAlignment="1">
      <alignment horizontal="right" wrapText="1"/>
    </xf>
    <xf numFmtId="165" fontId="56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 wrapText="1"/>
    </xf>
    <xf numFmtId="0" fontId="58" fillId="0" borderId="11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 wrapText="1"/>
    </xf>
    <xf numFmtId="4" fontId="58" fillId="0" borderId="10" xfId="0" applyNumberFormat="1" applyFont="1" applyFill="1" applyBorder="1" applyAlignment="1">
      <alignment horizontal="right" wrapText="1"/>
    </xf>
    <xf numFmtId="3" fontId="58" fillId="0" borderId="10" xfId="0" applyNumberFormat="1" applyFont="1" applyFill="1" applyBorder="1" applyAlignment="1">
      <alignment horizontal="right" wrapText="1"/>
    </xf>
    <xf numFmtId="164" fontId="58" fillId="0" borderId="10" xfId="0" applyNumberFormat="1" applyFont="1" applyFill="1" applyBorder="1" applyAlignment="1">
      <alignment horizontal="right" wrapText="1"/>
    </xf>
    <xf numFmtId="4" fontId="5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right" vertical="center"/>
    </xf>
    <xf numFmtId="4" fontId="53" fillId="0" borderId="10" xfId="0" applyNumberFormat="1" applyFont="1" applyFill="1" applyBorder="1" applyAlignment="1">
      <alignment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 vertical="top" wrapText="1"/>
    </xf>
    <xf numFmtId="0" fontId="50" fillId="0" borderId="10" xfId="0" applyFont="1" applyFill="1" applyBorder="1" applyAlignment="1">
      <alignment horizontal="center" vertical="center" textRotation="90"/>
    </xf>
    <xf numFmtId="0" fontId="50" fillId="0" borderId="0" xfId="0" applyFont="1" applyFill="1" applyAlignment="1">
      <alignment horizontal="right" vertical="center"/>
    </xf>
    <xf numFmtId="2" fontId="50" fillId="0" borderId="0" xfId="0" applyNumberFormat="1" applyFont="1" applyFill="1" applyAlignment="1">
      <alignment horizontal="right"/>
    </xf>
    <xf numFmtId="0" fontId="50" fillId="0" borderId="0" xfId="0" applyFont="1" applyFill="1" applyAlignment="1">
      <alignment horizontal="center" wrapText="1"/>
    </xf>
    <xf numFmtId="3" fontId="50" fillId="0" borderId="11" xfId="0" applyNumberFormat="1" applyFont="1" applyFill="1" applyBorder="1" applyAlignment="1">
      <alignment horizontal="center" vertical="top"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/>
    </xf>
    <xf numFmtId="164" fontId="53" fillId="0" borderId="11" xfId="0" applyNumberFormat="1" applyFont="1" applyFill="1" applyBorder="1" applyAlignment="1">
      <alignment horizontal="center"/>
    </xf>
    <xf numFmtId="165" fontId="53" fillId="0" borderId="11" xfId="0" applyNumberFormat="1" applyFont="1" applyFill="1" applyBorder="1" applyAlignment="1">
      <alignment horizontal="right"/>
    </xf>
    <xf numFmtId="0" fontId="59" fillId="0" borderId="11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 vertical="center"/>
    </xf>
    <xf numFmtId="164" fontId="53" fillId="0" borderId="13" xfId="0" applyNumberFormat="1" applyFont="1" applyFill="1" applyBorder="1" applyAlignment="1">
      <alignment horizontal="center"/>
    </xf>
    <xf numFmtId="4" fontId="53" fillId="0" borderId="0" xfId="0" applyNumberFormat="1" applyFont="1" applyFill="1" applyAlignment="1">
      <alignment horizontal="right"/>
    </xf>
    <xf numFmtId="4" fontId="53" fillId="0" borderId="10" xfId="0" applyNumberFormat="1" applyFont="1" applyFill="1" applyBorder="1" applyAlignment="1">
      <alignment horizontal="center"/>
    </xf>
    <xf numFmtId="2" fontId="53" fillId="0" borderId="0" xfId="0" applyNumberFormat="1" applyFont="1" applyFill="1" applyAlignment="1">
      <alignment horizontal="right"/>
    </xf>
    <xf numFmtId="2" fontId="53" fillId="0" borderId="11" xfId="0" applyNumberFormat="1" applyFont="1" applyFill="1" applyBorder="1" applyAlignment="1">
      <alignment horizontal="right"/>
    </xf>
    <xf numFmtId="2" fontId="53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quotePrefix="1">
      <alignment horizontal="center" vertical="center"/>
    </xf>
    <xf numFmtId="0" fontId="40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textRotation="90" wrapText="1"/>
    </xf>
    <xf numFmtId="164" fontId="53" fillId="0" borderId="10" xfId="0" applyNumberFormat="1" applyFont="1" applyFill="1" applyBorder="1" applyAlignment="1">
      <alignment horizontal="center"/>
    </xf>
    <xf numFmtId="164" fontId="53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top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" fontId="56" fillId="0" borderId="11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left" vertical="top" wrapText="1"/>
    </xf>
    <xf numFmtId="0" fontId="40" fillId="0" borderId="16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left" wrapText="1"/>
    </xf>
    <xf numFmtId="0" fontId="40" fillId="0" borderId="16" xfId="0" applyFont="1" applyFill="1" applyBorder="1" applyAlignment="1">
      <alignment wrapText="1"/>
    </xf>
    <xf numFmtId="0" fontId="53" fillId="0" borderId="10" xfId="0" applyFont="1" applyFill="1" applyBorder="1" applyAlignment="1">
      <alignment horizontal="left" vertical="top"/>
    </xf>
    <xf numFmtId="0" fontId="53" fillId="0" borderId="17" xfId="0" applyFont="1" applyFill="1" applyBorder="1" applyAlignment="1">
      <alignment horizontal="left"/>
    </xf>
    <xf numFmtId="0" fontId="53" fillId="0" borderId="18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textRotation="90" wrapText="1"/>
    </xf>
    <xf numFmtId="0" fontId="50" fillId="0" borderId="13" xfId="0" applyFont="1" applyFill="1" applyBorder="1" applyAlignment="1">
      <alignment horizontal="center" vertical="center" textRotation="90" wrapText="1"/>
    </xf>
    <xf numFmtId="0" fontId="50" fillId="0" borderId="12" xfId="0" applyFont="1" applyFill="1" applyBorder="1" applyAlignment="1">
      <alignment horizontal="center" vertical="center" textRotation="90" wrapText="1"/>
    </xf>
    <xf numFmtId="4" fontId="50" fillId="0" borderId="11" xfId="0" applyNumberFormat="1" applyFont="1" applyFill="1" applyBorder="1" applyAlignment="1">
      <alignment horizontal="center" vertical="center" textRotation="90" wrapText="1"/>
    </xf>
    <xf numFmtId="4" fontId="50" fillId="0" borderId="13" xfId="0" applyNumberFormat="1" applyFont="1" applyFill="1" applyBorder="1" applyAlignment="1">
      <alignment horizontal="center" vertical="center" textRotation="90" wrapText="1"/>
    </xf>
    <xf numFmtId="4" fontId="50" fillId="0" borderId="12" xfId="0" applyNumberFormat="1" applyFont="1" applyFill="1" applyBorder="1" applyAlignment="1">
      <alignment horizontal="center" vertical="center" textRotation="90" wrapText="1"/>
    </xf>
    <xf numFmtId="2" fontId="50" fillId="0" borderId="11" xfId="0" applyNumberFormat="1" applyFont="1" applyFill="1" applyBorder="1" applyAlignment="1">
      <alignment horizontal="center" vertical="center" textRotation="90" wrapText="1"/>
    </xf>
    <xf numFmtId="2" fontId="50" fillId="0" borderId="13" xfId="0" applyNumberFormat="1" applyFont="1" applyFill="1" applyBorder="1" applyAlignment="1">
      <alignment horizontal="center" vertical="center" textRotation="90" wrapText="1"/>
    </xf>
    <xf numFmtId="2" fontId="50" fillId="0" borderId="12" xfId="0" applyNumberFormat="1" applyFont="1" applyFill="1" applyBorder="1" applyAlignment="1">
      <alignment horizontal="center" vertical="center" textRotation="90" wrapText="1"/>
    </xf>
    <xf numFmtId="3" fontId="50" fillId="0" borderId="11" xfId="0" applyNumberFormat="1" applyFont="1" applyFill="1" applyBorder="1" applyAlignment="1">
      <alignment horizontal="center" vertical="center" textRotation="90" wrapText="1"/>
    </xf>
    <xf numFmtId="3" fontId="50" fillId="0" borderId="13" xfId="0" applyNumberFormat="1" applyFont="1" applyFill="1" applyBorder="1" applyAlignment="1">
      <alignment horizontal="center" vertical="center" textRotation="90" wrapText="1"/>
    </xf>
    <xf numFmtId="3" fontId="50" fillId="0" borderId="12" xfId="0" applyNumberFormat="1" applyFont="1" applyFill="1" applyBorder="1" applyAlignment="1">
      <alignment horizontal="center" vertical="center" textRotation="90" wrapText="1"/>
    </xf>
    <xf numFmtId="0" fontId="5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56" fillId="0" borderId="0" xfId="0" applyFont="1" applyFill="1" applyAlignment="1">
      <alignment horizontal="center" vertical="top" wrapText="1"/>
    </xf>
    <xf numFmtId="0" fontId="50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/>
    </xf>
    <xf numFmtId="0" fontId="5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50" fillId="0" borderId="0" xfId="0" applyFont="1" applyFill="1" applyAlignment="1">
      <alignment horizontal="left" vertical="top" wrapText="1"/>
    </xf>
    <xf numFmtId="4" fontId="50" fillId="0" borderId="10" xfId="0" applyNumberFormat="1" applyFont="1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left" wrapText="1"/>
    </xf>
    <xf numFmtId="0" fontId="53" fillId="0" borderId="16" xfId="0" applyFont="1" applyFill="1" applyBorder="1" applyAlignment="1">
      <alignment horizontal="left" vertical="top" wrapText="1"/>
    </xf>
    <xf numFmtId="164" fontId="53" fillId="0" borderId="10" xfId="0" applyNumberFormat="1" applyFont="1" applyFill="1" applyBorder="1" applyAlignment="1">
      <alignment horizontal="center"/>
    </xf>
    <xf numFmtId="164" fontId="53" fillId="0" borderId="10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 textRotation="90" wrapText="1"/>
    </xf>
    <xf numFmtId="164" fontId="59" fillId="0" borderId="10" xfId="0" applyNumberFormat="1" applyFont="1" applyFill="1" applyBorder="1" applyAlignment="1">
      <alignment horizontal="center"/>
    </xf>
    <xf numFmtId="164" fontId="53" fillId="0" borderId="10" xfId="0" applyNumberFormat="1" applyFont="1" applyFill="1" applyBorder="1" applyAlignment="1">
      <alignment horizontal="left"/>
    </xf>
    <xf numFmtId="0" fontId="56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4" fontId="5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center" wrapText="1"/>
    </xf>
    <xf numFmtId="164" fontId="59" fillId="0" borderId="14" xfId="0" applyNumberFormat="1" applyFont="1" applyFill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164" fontId="53" fillId="0" borderId="14" xfId="0" applyNumberFormat="1" applyFont="1" applyFill="1" applyBorder="1" applyAlignment="1">
      <alignment horizontal="left"/>
    </xf>
    <xf numFmtId="164" fontId="53" fillId="0" borderId="16" xfId="0" applyNumberFormat="1" applyFont="1" applyFill="1" applyBorder="1" applyAlignment="1">
      <alignment horizontal="left"/>
    </xf>
    <xf numFmtId="164" fontId="59" fillId="0" borderId="16" xfId="0" applyNumberFormat="1" applyFont="1" applyFill="1" applyBorder="1" applyAlignment="1">
      <alignment horizontal="center"/>
    </xf>
    <xf numFmtId="164" fontId="53" fillId="0" borderId="0" xfId="0" applyNumberFormat="1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wrapText="1"/>
    </xf>
    <xf numFmtId="1" fontId="53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53" fillId="0" borderId="0" xfId="0" applyNumberFormat="1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left" vertical="top"/>
    </xf>
    <xf numFmtId="164" fontId="53" fillId="0" borderId="14" xfId="0" applyNumberFormat="1" applyFont="1" applyFill="1" applyBorder="1" applyAlignment="1">
      <alignment horizontal="left" vertical="top" wrapText="1"/>
    </xf>
    <xf numFmtId="164" fontId="53" fillId="0" borderId="16" xfId="0" applyNumberFormat="1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right" vertical="center" wrapText="1"/>
    </xf>
    <xf numFmtId="164" fontId="59" fillId="0" borderId="17" xfId="0" applyNumberFormat="1" applyFont="1" applyFill="1" applyBorder="1" applyAlignment="1">
      <alignment horizontal="center"/>
    </xf>
    <xf numFmtId="164" fontId="59" fillId="0" borderId="19" xfId="0" applyNumberFormat="1" applyFont="1" applyFill="1" applyBorder="1" applyAlignment="1">
      <alignment horizontal="center"/>
    </xf>
    <xf numFmtId="0" fontId="56" fillId="0" borderId="14" xfId="0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/>
    </xf>
    <xf numFmtId="0" fontId="56" fillId="0" borderId="14" xfId="0" applyFont="1" applyFill="1" applyBorder="1" applyAlignment="1">
      <alignment horizontal="center" wrapText="1"/>
    </xf>
    <xf numFmtId="0" fontId="56" fillId="0" borderId="15" xfId="0" applyFont="1" applyFill="1" applyBorder="1" applyAlignment="1">
      <alignment horizontal="center" wrapText="1"/>
    </xf>
    <xf numFmtId="0" fontId="56" fillId="0" borderId="16" xfId="0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left" wrapText="1"/>
    </xf>
    <xf numFmtId="0" fontId="56" fillId="0" borderId="16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horizontal="center" vertical="top" wrapText="1"/>
    </xf>
    <xf numFmtId="2" fontId="50" fillId="0" borderId="0" xfId="0" applyNumberFormat="1" applyFont="1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5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right" wrapText="1"/>
    </xf>
    <xf numFmtId="164" fontId="58" fillId="33" borderId="10" xfId="0" applyNumberFormat="1" applyFont="1" applyFill="1" applyBorder="1" applyAlignment="1">
      <alignment horizontal="right" wrapText="1"/>
    </xf>
    <xf numFmtId="0" fontId="56" fillId="33" borderId="14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left" vertical="top" wrapText="1"/>
    </xf>
    <xf numFmtId="4" fontId="56" fillId="33" borderId="10" xfId="0" applyNumberFormat="1" applyFont="1" applyFill="1" applyBorder="1" applyAlignment="1">
      <alignment horizontal="right" wrapText="1"/>
    </xf>
    <xf numFmtId="0" fontId="58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left" vertical="top" wrapText="1"/>
    </xf>
    <xf numFmtId="4" fontId="58" fillId="33" borderId="10" xfId="0" applyNumberFormat="1" applyFont="1" applyFill="1" applyBorder="1" applyAlignment="1">
      <alignment horizontal="right" wrapText="1"/>
    </xf>
    <xf numFmtId="3" fontId="58" fillId="33" borderId="10" xfId="0" applyNumberFormat="1" applyFont="1" applyFill="1" applyBorder="1" applyAlignment="1">
      <alignment horizontal="right" wrapText="1"/>
    </xf>
    <xf numFmtId="4" fontId="58" fillId="33" borderId="10" xfId="0" applyNumberFormat="1" applyFont="1" applyFill="1" applyBorder="1" applyAlignment="1">
      <alignment horizontal="right"/>
    </xf>
    <xf numFmtId="0" fontId="56" fillId="33" borderId="14" xfId="0" applyFont="1" applyFill="1" applyBorder="1" applyAlignment="1">
      <alignment horizontal="left" wrapText="1"/>
    </xf>
    <xf numFmtId="0" fontId="56" fillId="33" borderId="16" xfId="0" applyFont="1" applyFill="1" applyBorder="1" applyAlignment="1">
      <alignment horizontal="left" wrapText="1"/>
    </xf>
    <xf numFmtId="0" fontId="56" fillId="33" borderId="14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4" fontId="56" fillId="33" borderId="10" xfId="0" applyNumberFormat="1" applyFont="1" applyFill="1" applyBorder="1" applyAlignment="1">
      <alignment horizontal="right"/>
    </xf>
    <xf numFmtId="3" fontId="56" fillId="33" borderId="10" xfId="0" applyNumberFormat="1" applyFont="1" applyFill="1" applyBorder="1" applyAlignment="1">
      <alignment horizontal="right"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left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view="pageBreakPreview" zoomScale="75" zoomScaleNormal="70" zoomScaleSheetLayoutView="75" zoomScalePageLayoutView="0" workbookViewId="0" topLeftCell="A49">
      <selection activeCell="K42" sqref="K42"/>
    </sheetView>
  </sheetViews>
  <sheetFormatPr defaultColWidth="9.140625" defaultRowHeight="15"/>
  <cols>
    <col min="1" max="1" width="5.00390625" style="124" customWidth="1"/>
    <col min="2" max="2" width="21.421875" style="154" customWidth="1"/>
    <col min="3" max="3" width="8.28125" style="156" customWidth="1"/>
    <col min="4" max="4" width="15.57421875" style="82" customWidth="1"/>
    <col min="5" max="5" width="9.421875" style="82" customWidth="1"/>
    <col min="6" max="6" width="6.7109375" style="156" customWidth="1"/>
    <col min="7" max="7" width="8.28125" style="156" customWidth="1"/>
    <col min="8" max="8" width="12.28125" style="125" customWidth="1"/>
    <col min="9" max="9" width="12.57421875" style="125" customWidth="1"/>
    <col min="10" max="10" width="10.7109375" style="78" customWidth="1"/>
    <col min="11" max="11" width="15.7109375" style="77" customWidth="1"/>
    <col min="12" max="15" width="15.7109375" style="78" customWidth="1"/>
    <col min="16" max="16" width="15.7109375" style="77" customWidth="1"/>
    <col min="17" max="17" width="10.7109375" style="156" hidden="1" customWidth="1"/>
    <col min="18" max="18" width="11.7109375" style="10" customWidth="1"/>
    <col min="19" max="19" width="0" style="10" hidden="1" customWidth="1"/>
    <col min="20" max="20" width="12.140625" style="156" customWidth="1"/>
    <col min="21" max="21" width="14.8515625" style="156" bestFit="1" customWidth="1"/>
    <col min="22" max="16384" width="9.140625" style="156" customWidth="1"/>
  </cols>
  <sheetData>
    <row r="1" spans="16:19" ht="21" customHeight="1">
      <c r="P1" s="189" t="s">
        <v>33</v>
      </c>
      <c r="Q1" s="189"/>
      <c r="R1" s="190"/>
      <c r="S1" s="190"/>
    </row>
    <row r="2" spans="12:20" ht="81" customHeight="1">
      <c r="L2" s="77"/>
      <c r="N2" s="77"/>
      <c r="P2" s="201" t="s">
        <v>32</v>
      </c>
      <c r="Q2" s="201"/>
      <c r="R2" s="201"/>
      <c r="S2" s="201"/>
      <c r="T2" s="201"/>
    </row>
    <row r="3" spans="1:20" ht="12.75">
      <c r="A3" s="194" t="s">
        <v>31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spans="1:20" ht="12.7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1:20" ht="48.7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25.5" customHeight="1">
      <c r="A6" s="195" t="s">
        <v>0</v>
      </c>
      <c r="B6" s="198" t="s">
        <v>81</v>
      </c>
      <c r="C6" s="177" t="s">
        <v>49</v>
      </c>
      <c r="D6" s="177" t="s">
        <v>2</v>
      </c>
      <c r="E6" s="177" t="s">
        <v>50</v>
      </c>
      <c r="F6" s="191" t="s">
        <v>3</v>
      </c>
      <c r="G6" s="191" t="s">
        <v>4</v>
      </c>
      <c r="H6" s="183" t="s">
        <v>52</v>
      </c>
      <c r="I6" s="183" t="s">
        <v>51</v>
      </c>
      <c r="J6" s="186" t="s">
        <v>53</v>
      </c>
      <c r="K6" s="174" t="s">
        <v>5</v>
      </c>
      <c r="L6" s="175"/>
      <c r="M6" s="175"/>
      <c r="N6" s="175"/>
      <c r="O6" s="175"/>
      <c r="P6" s="175"/>
      <c r="Q6" s="176"/>
      <c r="R6" s="191" t="s">
        <v>6</v>
      </c>
      <c r="S6" s="126" t="s">
        <v>7</v>
      </c>
      <c r="T6" s="177" t="s">
        <v>55</v>
      </c>
    </row>
    <row r="7" spans="1:20" ht="15" customHeight="1">
      <c r="A7" s="196"/>
      <c r="B7" s="199"/>
      <c r="C7" s="178"/>
      <c r="D7" s="203"/>
      <c r="E7" s="178"/>
      <c r="F7" s="192"/>
      <c r="G7" s="192"/>
      <c r="H7" s="184"/>
      <c r="I7" s="184"/>
      <c r="J7" s="187"/>
      <c r="K7" s="180" t="s">
        <v>54</v>
      </c>
      <c r="L7" s="174" t="s">
        <v>56</v>
      </c>
      <c r="M7" s="175"/>
      <c r="N7" s="175"/>
      <c r="O7" s="175"/>
      <c r="P7" s="175"/>
      <c r="Q7" s="176"/>
      <c r="R7" s="192"/>
      <c r="T7" s="178"/>
    </row>
    <row r="8" spans="1:20" ht="137.25" customHeight="1">
      <c r="A8" s="196"/>
      <c r="B8" s="199"/>
      <c r="C8" s="178"/>
      <c r="D8" s="203"/>
      <c r="E8" s="178"/>
      <c r="F8" s="192"/>
      <c r="G8" s="192"/>
      <c r="H8" s="184"/>
      <c r="I8" s="184"/>
      <c r="J8" s="187"/>
      <c r="K8" s="181"/>
      <c r="L8" s="186" t="s">
        <v>61</v>
      </c>
      <c r="M8" s="186" t="s">
        <v>57</v>
      </c>
      <c r="N8" s="186" t="s">
        <v>60</v>
      </c>
      <c r="O8" s="180" t="s">
        <v>58</v>
      </c>
      <c r="P8" s="202" t="s">
        <v>59</v>
      </c>
      <c r="Q8" s="145" t="s">
        <v>14</v>
      </c>
      <c r="R8" s="192"/>
      <c r="T8" s="178"/>
    </row>
    <row r="9" spans="1:20" ht="15">
      <c r="A9" s="197"/>
      <c r="B9" s="200"/>
      <c r="C9" s="179"/>
      <c r="D9" s="204"/>
      <c r="E9" s="179"/>
      <c r="F9" s="193"/>
      <c r="G9" s="193"/>
      <c r="H9" s="185"/>
      <c r="I9" s="185"/>
      <c r="J9" s="188"/>
      <c r="K9" s="182"/>
      <c r="L9" s="188"/>
      <c r="M9" s="188"/>
      <c r="N9" s="188"/>
      <c r="O9" s="182"/>
      <c r="P9" s="202"/>
      <c r="Q9" s="155"/>
      <c r="R9" s="193"/>
      <c r="T9" s="179"/>
    </row>
    <row r="10" spans="1:20" ht="12.75">
      <c r="A10" s="102">
        <v>1</v>
      </c>
      <c r="B10" s="102">
        <v>2</v>
      </c>
      <c r="C10" s="102">
        <v>3</v>
      </c>
      <c r="D10" s="102">
        <v>4</v>
      </c>
      <c r="E10" s="102">
        <v>5</v>
      </c>
      <c r="F10" s="102">
        <v>6</v>
      </c>
      <c r="G10" s="102">
        <v>7</v>
      </c>
      <c r="H10" s="102">
        <v>8</v>
      </c>
      <c r="I10" s="102">
        <v>9</v>
      </c>
      <c r="J10" s="127">
        <v>10</v>
      </c>
      <c r="K10" s="102">
        <v>11</v>
      </c>
      <c r="L10" s="102">
        <v>12</v>
      </c>
      <c r="M10" s="102">
        <v>13</v>
      </c>
      <c r="N10" s="102">
        <v>14</v>
      </c>
      <c r="O10" s="102">
        <v>15</v>
      </c>
      <c r="P10" s="102">
        <v>16</v>
      </c>
      <c r="Q10" s="102">
        <v>17</v>
      </c>
      <c r="R10" s="102">
        <v>17</v>
      </c>
      <c r="S10" s="102">
        <v>19</v>
      </c>
      <c r="T10" s="102">
        <v>18</v>
      </c>
    </row>
    <row r="11" spans="1:20" s="84" customFormat="1" ht="39" customHeight="1">
      <c r="A11" s="169" t="s">
        <v>114</v>
      </c>
      <c r="B11" s="170"/>
      <c r="C11" s="128" t="s">
        <v>8</v>
      </c>
      <c r="D11" s="129" t="s">
        <v>8</v>
      </c>
      <c r="E11" s="129" t="s">
        <v>8</v>
      </c>
      <c r="F11" s="130" t="s">
        <v>8</v>
      </c>
      <c r="G11" s="130" t="s">
        <v>8</v>
      </c>
      <c r="H11" s="94">
        <f aca="true" t="shared" si="0" ref="H11:P11">H13+H28+H53</f>
        <v>21561.8</v>
      </c>
      <c r="I11" s="94">
        <f t="shared" si="0"/>
        <v>18703.6</v>
      </c>
      <c r="J11" s="94">
        <f t="shared" si="0"/>
        <v>990</v>
      </c>
      <c r="K11" s="94">
        <f t="shared" si="0"/>
        <v>18348362.759999998</v>
      </c>
      <c r="L11" s="94">
        <f t="shared" si="0"/>
        <v>0</v>
      </c>
      <c r="M11" s="94">
        <f t="shared" si="0"/>
        <v>0</v>
      </c>
      <c r="N11" s="94">
        <f t="shared" si="0"/>
        <v>0</v>
      </c>
      <c r="O11" s="94">
        <f t="shared" si="0"/>
        <v>18348362.759999998</v>
      </c>
      <c r="P11" s="94">
        <f t="shared" si="0"/>
        <v>0</v>
      </c>
      <c r="Q11" s="131" t="e">
        <f>Q13+Q28+#REF!</f>
        <v>#REF!</v>
      </c>
      <c r="R11" s="132" t="s">
        <v>8</v>
      </c>
      <c r="S11" s="103"/>
      <c r="T11" s="132" t="s">
        <v>8</v>
      </c>
    </row>
    <row r="12" spans="1:20" s="84" customFormat="1" ht="15" customHeight="1">
      <c r="A12" s="162" t="s">
        <v>9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</row>
    <row r="13" spans="1:21" s="84" customFormat="1" ht="15" customHeight="1">
      <c r="A13" s="171" t="s">
        <v>10</v>
      </c>
      <c r="B13" s="171"/>
      <c r="C13" s="144" t="s">
        <v>8</v>
      </c>
      <c r="D13" s="146" t="s">
        <v>8</v>
      </c>
      <c r="E13" s="146" t="s">
        <v>8</v>
      </c>
      <c r="F13" s="151" t="s">
        <v>8</v>
      </c>
      <c r="G13" s="151" t="s">
        <v>8</v>
      </c>
      <c r="H13" s="92">
        <f>H15</f>
        <v>5400</v>
      </c>
      <c r="I13" s="92">
        <f aca="true" t="shared" si="1" ref="I13:R13">I15</f>
        <v>4735.6</v>
      </c>
      <c r="J13" s="92">
        <f t="shared" si="1"/>
        <v>232</v>
      </c>
      <c r="K13" s="92">
        <f t="shared" si="1"/>
        <v>354171.29000000004</v>
      </c>
      <c r="L13" s="92">
        <f t="shared" si="1"/>
        <v>0</v>
      </c>
      <c r="M13" s="92">
        <f t="shared" si="1"/>
        <v>0</v>
      </c>
      <c r="N13" s="92">
        <f t="shared" si="1"/>
        <v>0</v>
      </c>
      <c r="O13" s="92">
        <f t="shared" si="1"/>
        <v>354171.29000000004</v>
      </c>
      <c r="P13" s="92">
        <f t="shared" si="1"/>
        <v>0</v>
      </c>
      <c r="Q13" s="92">
        <f t="shared" si="1"/>
        <v>0</v>
      </c>
      <c r="R13" s="92" t="str">
        <f t="shared" si="1"/>
        <v>X</v>
      </c>
      <c r="S13" s="143"/>
      <c r="T13" s="144" t="s">
        <v>8</v>
      </c>
      <c r="U13" s="136"/>
    </row>
    <row r="14" spans="1:21" s="84" customFormat="1" ht="15" customHeight="1">
      <c r="A14" s="166" t="s">
        <v>102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36"/>
    </row>
    <row r="15" spans="1:21" s="84" customFormat="1" ht="15" customHeight="1">
      <c r="A15" s="171" t="s">
        <v>104</v>
      </c>
      <c r="B15" s="171"/>
      <c r="C15" s="144" t="s">
        <v>8</v>
      </c>
      <c r="D15" s="144" t="s">
        <v>8</v>
      </c>
      <c r="E15" s="144" t="s">
        <v>8</v>
      </c>
      <c r="F15" s="144" t="s">
        <v>8</v>
      </c>
      <c r="G15" s="144" t="s">
        <v>8</v>
      </c>
      <c r="H15" s="137">
        <f>H17</f>
        <v>5400</v>
      </c>
      <c r="I15" s="137">
        <f aca="true" t="shared" si="2" ref="I15:Q15">I17</f>
        <v>4735.6</v>
      </c>
      <c r="J15" s="137">
        <f t="shared" si="2"/>
        <v>232</v>
      </c>
      <c r="K15" s="137">
        <f t="shared" si="2"/>
        <v>354171.29000000004</v>
      </c>
      <c r="L15" s="137">
        <f t="shared" si="2"/>
        <v>0</v>
      </c>
      <c r="M15" s="137">
        <f t="shared" si="2"/>
        <v>0</v>
      </c>
      <c r="N15" s="137">
        <f t="shared" si="2"/>
        <v>0</v>
      </c>
      <c r="O15" s="137">
        <f t="shared" si="2"/>
        <v>354171.29000000004</v>
      </c>
      <c r="P15" s="137">
        <f t="shared" si="2"/>
        <v>0</v>
      </c>
      <c r="Q15" s="137">
        <f t="shared" si="2"/>
        <v>0</v>
      </c>
      <c r="R15" s="144" t="s">
        <v>8</v>
      </c>
      <c r="S15" s="144" t="s">
        <v>8</v>
      </c>
      <c r="T15" s="144" t="s">
        <v>8</v>
      </c>
      <c r="U15" s="136"/>
    </row>
    <row r="16" spans="1:20" s="84" customFormat="1" ht="15" customHeight="1">
      <c r="A16" s="166" t="s">
        <v>107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1:20" s="84" customFormat="1" ht="43.5" customHeight="1">
      <c r="A17" s="167" t="s">
        <v>11</v>
      </c>
      <c r="B17" s="168"/>
      <c r="C17" s="146" t="s">
        <v>8</v>
      </c>
      <c r="D17" s="146" t="s">
        <v>8</v>
      </c>
      <c r="E17" s="146" t="s">
        <v>8</v>
      </c>
      <c r="F17" s="152" t="s">
        <v>8</v>
      </c>
      <c r="G17" s="152" t="s">
        <v>8</v>
      </c>
      <c r="H17" s="83">
        <f>SUM(H18:H26)</f>
        <v>5400</v>
      </c>
      <c r="I17" s="83">
        <f aca="true" t="shared" si="3" ref="I17:Q17">SUM(I18:I26)</f>
        <v>4735.6</v>
      </c>
      <c r="J17" s="85">
        <f t="shared" si="3"/>
        <v>232</v>
      </c>
      <c r="K17" s="83">
        <f t="shared" si="3"/>
        <v>354171.29000000004</v>
      </c>
      <c r="L17" s="83">
        <f t="shared" si="3"/>
        <v>0</v>
      </c>
      <c r="M17" s="83">
        <f t="shared" si="3"/>
        <v>0</v>
      </c>
      <c r="N17" s="83">
        <f t="shared" si="3"/>
        <v>0</v>
      </c>
      <c r="O17" s="83">
        <f t="shared" si="3"/>
        <v>354171.29000000004</v>
      </c>
      <c r="P17" s="83">
        <f t="shared" si="3"/>
        <v>0</v>
      </c>
      <c r="Q17" s="83">
        <f t="shared" si="3"/>
        <v>0</v>
      </c>
      <c r="R17" s="146" t="s">
        <v>8</v>
      </c>
      <c r="S17" s="87"/>
      <c r="T17" s="146" t="s">
        <v>8</v>
      </c>
    </row>
    <row r="18" spans="1:20" ht="40.5" customHeight="1">
      <c r="A18" s="70">
        <v>1</v>
      </c>
      <c r="B18" s="1" t="s">
        <v>16</v>
      </c>
      <c r="C18" s="155">
        <v>1977</v>
      </c>
      <c r="D18" s="153" t="s">
        <v>12</v>
      </c>
      <c r="E18" s="3" t="s">
        <v>62</v>
      </c>
      <c r="F18" s="96">
        <v>2</v>
      </c>
      <c r="G18" s="96">
        <v>2</v>
      </c>
      <c r="H18" s="80">
        <v>941.7</v>
      </c>
      <c r="I18" s="80">
        <v>840.8</v>
      </c>
      <c r="J18" s="81">
        <v>24</v>
      </c>
      <c r="K18" s="95">
        <f>SUM(L18:P18)</f>
        <v>60375.91</v>
      </c>
      <c r="L18" s="80">
        <v>0</v>
      </c>
      <c r="M18" s="80">
        <v>0</v>
      </c>
      <c r="N18" s="80">
        <v>0</v>
      </c>
      <c r="O18" s="80">
        <v>60375.91</v>
      </c>
      <c r="P18" s="80">
        <v>0</v>
      </c>
      <c r="Q18" s="69">
        <v>0</v>
      </c>
      <c r="R18" s="97" t="s">
        <v>13</v>
      </c>
      <c r="T18" s="97" t="s">
        <v>63</v>
      </c>
    </row>
    <row r="19" spans="1:20" ht="27.75" customHeight="1">
      <c r="A19" s="70">
        <v>2</v>
      </c>
      <c r="B19" s="1" t="s">
        <v>17</v>
      </c>
      <c r="C19" s="155">
        <v>1977</v>
      </c>
      <c r="D19" s="158" t="s">
        <v>12</v>
      </c>
      <c r="E19" s="3" t="s">
        <v>62</v>
      </c>
      <c r="F19" s="96">
        <v>2</v>
      </c>
      <c r="G19" s="96">
        <v>2</v>
      </c>
      <c r="H19" s="80">
        <v>349.7</v>
      </c>
      <c r="I19" s="80">
        <v>312.2</v>
      </c>
      <c r="J19" s="81">
        <v>19</v>
      </c>
      <c r="K19" s="95">
        <f aca="true" t="shared" si="4" ref="K19:K26">SUM(L19:P19)</f>
        <v>19320.38</v>
      </c>
      <c r="L19" s="80">
        <v>0</v>
      </c>
      <c r="M19" s="80">
        <v>0</v>
      </c>
      <c r="N19" s="80">
        <v>0</v>
      </c>
      <c r="O19" s="80">
        <v>19320.38</v>
      </c>
      <c r="P19" s="80">
        <v>0</v>
      </c>
      <c r="Q19" s="69">
        <v>0</v>
      </c>
      <c r="R19" s="97" t="s">
        <v>13</v>
      </c>
      <c r="T19" s="97" t="s">
        <v>63</v>
      </c>
    </row>
    <row r="20" spans="1:20" ht="29.25" customHeight="1">
      <c r="A20" s="70">
        <v>3</v>
      </c>
      <c r="B20" s="1" t="s">
        <v>18</v>
      </c>
      <c r="C20" s="155">
        <v>1977</v>
      </c>
      <c r="D20" s="158" t="s">
        <v>12</v>
      </c>
      <c r="E20" s="3" t="s">
        <v>62</v>
      </c>
      <c r="F20" s="96">
        <v>2</v>
      </c>
      <c r="G20" s="96">
        <v>3</v>
      </c>
      <c r="H20" s="80">
        <v>822.8</v>
      </c>
      <c r="I20" s="80">
        <v>734.6</v>
      </c>
      <c r="J20" s="81">
        <v>39</v>
      </c>
      <c r="K20" s="95">
        <f t="shared" si="4"/>
        <v>52746.47</v>
      </c>
      <c r="L20" s="80">
        <v>0</v>
      </c>
      <c r="M20" s="80">
        <v>0</v>
      </c>
      <c r="N20" s="80">
        <v>0</v>
      </c>
      <c r="O20" s="80">
        <v>52746.47</v>
      </c>
      <c r="P20" s="80">
        <v>0</v>
      </c>
      <c r="Q20" s="69">
        <v>0</v>
      </c>
      <c r="R20" s="97" t="s">
        <v>13</v>
      </c>
      <c r="T20" s="97" t="s">
        <v>63</v>
      </c>
    </row>
    <row r="21" spans="1:20" ht="27.75" customHeight="1">
      <c r="A21" s="70">
        <v>4</v>
      </c>
      <c r="B21" s="1" t="s">
        <v>19</v>
      </c>
      <c r="C21" s="155">
        <v>1977</v>
      </c>
      <c r="D21" s="158" t="s">
        <v>12</v>
      </c>
      <c r="E21" s="3" t="s">
        <v>62</v>
      </c>
      <c r="F21" s="96">
        <v>2</v>
      </c>
      <c r="G21" s="96">
        <v>2</v>
      </c>
      <c r="H21" s="80">
        <v>402</v>
      </c>
      <c r="I21" s="80">
        <v>341.7</v>
      </c>
      <c r="J21" s="81">
        <v>15</v>
      </c>
      <c r="K21" s="95">
        <f t="shared" si="4"/>
        <v>21145.97</v>
      </c>
      <c r="L21" s="80">
        <v>0</v>
      </c>
      <c r="M21" s="80">
        <v>0</v>
      </c>
      <c r="N21" s="80">
        <v>0</v>
      </c>
      <c r="O21" s="80">
        <v>21145.97</v>
      </c>
      <c r="P21" s="80">
        <v>0</v>
      </c>
      <c r="Q21" s="69">
        <v>0</v>
      </c>
      <c r="R21" s="97" t="s">
        <v>13</v>
      </c>
      <c r="T21" s="97" t="s">
        <v>63</v>
      </c>
    </row>
    <row r="22" spans="1:20" ht="27" customHeight="1">
      <c r="A22" s="70">
        <v>5</v>
      </c>
      <c r="B22" s="1" t="s">
        <v>20</v>
      </c>
      <c r="C22" s="155">
        <v>1967</v>
      </c>
      <c r="D22" s="158" t="s">
        <v>12</v>
      </c>
      <c r="E22" s="3" t="s">
        <v>62</v>
      </c>
      <c r="F22" s="96">
        <v>2</v>
      </c>
      <c r="G22" s="96">
        <v>2</v>
      </c>
      <c r="H22" s="80">
        <v>412.6</v>
      </c>
      <c r="I22" s="80">
        <v>368.4</v>
      </c>
      <c r="J22" s="81">
        <v>19</v>
      </c>
      <c r="K22" s="95">
        <f t="shared" si="4"/>
        <v>31569.05</v>
      </c>
      <c r="L22" s="80">
        <v>0</v>
      </c>
      <c r="M22" s="80">
        <v>0</v>
      </c>
      <c r="N22" s="80">
        <v>0</v>
      </c>
      <c r="O22" s="80">
        <v>31569.05</v>
      </c>
      <c r="P22" s="80">
        <v>0</v>
      </c>
      <c r="Q22" s="69">
        <v>0</v>
      </c>
      <c r="R22" s="97" t="s">
        <v>13</v>
      </c>
      <c r="T22" s="97" t="s">
        <v>63</v>
      </c>
    </row>
    <row r="23" spans="1:20" ht="27.75" customHeight="1">
      <c r="A23" s="70">
        <v>6</v>
      </c>
      <c r="B23" s="1" t="s">
        <v>21</v>
      </c>
      <c r="C23" s="155">
        <v>1977</v>
      </c>
      <c r="D23" s="158" t="s">
        <v>12</v>
      </c>
      <c r="E23" s="3" t="s">
        <v>62</v>
      </c>
      <c r="F23" s="96">
        <v>2</v>
      </c>
      <c r="G23" s="96">
        <v>3</v>
      </c>
      <c r="H23" s="80">
        <v>1024</v>
      </c>
      <c r="I23" s="80">
        <v>870.4</v>
      </c>
      <c r="J23" s="81">
        <v>41</v>
      </c>
      <c r="K23" s="95">
        <f t="shared" si="4"/>
        <v>62501.42</v>
      </c>
      <c r="L23" s="80">
        <v>0</v>
      </c>
      <c r="M23" s="80">
        <v>0</v>
      </c>
      <c r="N23" s="80">
        <v>0</v>
      </c>
      <c r="O23" s="80">
        <v>62501.42</v>
      </c>
      <c r="P23" s="80">
        <v>0</v>
      </c>
      <c r="Q23" s="69">
        <v>0</v>
      </c>
      <c r="R23" s="97" t="s">
        <v>13</v>
      </c>
      <c r="T23" s="97" t="s">
        <v>63</v>
      </c>
    </row>
    <row r="24" spans="1:20" ht="25.5" customHeight="1">
      <c r="A24" s="70">
        <v>7</v>
      </c>
      <c r="B24" s="1" t="s">
        <v>22</v>
      </c>
      <c r="C24" s="155">
        <v>1937</v>
      </c>
      <c r="D24" s="158" t="s">
        <v>12</v>
      </c>
      <c r="E24" s="3" t="s">
        <v>62</v>
      </c>
      <c r="F24" s="96">
        <v>2</v>
      </c>
      <c r="G24" s="96">
        <v>2</v>
      </c>
      <c r="H24" s="80">
        <v>574.8</v>
      </c>
      <c r="I24" s="80">
        <v>488.6</v>
      </c>
      <c r="J24" s="81">
        <v>25</v>
      </c>
      <c r="K24" s="95">
        <f t="shared" si="4"/>
        <v>30236.82</v>
      </c>
      <c r="L24" s="80">
        <v>0</v>
      </c>
      <c r="M24" s="80">
        <v>0</v>
      </c>
      <c r="N24" s="80">
        <v>0</v>
      </c>
      <c r="O24" s="80">
        <v>30236.82</v>
      </c>
      <c r="P24" s="80">
        <v>0</v>
      </c>
      <c r="Q24" s="69">
        <v>0</v>
      </c>
      <c r="R24" s="97" t="s">
        <v>13</v>
      </c>
      <c r="T24" s="97" t="s">
        <v>63</v>
      </c>
    </row>
    <row r="25" spans="1:20" ht="26.25" customHeight="1">
      <c r="A25" s="70">
        <v>8</v>
      </c>
      <c r="B25" s="1" t="s">
        <v>23</v>
      </c>
      <c r="C25" s="155">
        <v>1977</v>
      </c>
      <c r="D25" s="158" t="s">
        <v>12</v>
      </c>
      <c r="E25" s="3" t="s">
        <v>62</v>
      </c>
      <c r="F25" s="96">
        <v>2</v>
      </c>
      <c r="G25" s="96">
        <v>1</v>
      </c>
      <c r="H25" s="80">
        <v>415.1</v>
      </c>
      <c r="I25" s="80">
        <v>370.6</v>
      </c>
      <c r="J25" s="81">
        <v>15</v>
      </c>
      <c r="K25" s="95">
        <f t="shared" si="4"/>
        <v>22934.44</v>
      </c>
      <c r="L25" s="80">
        <v>0</v>
      </c>
      <c r="M25" s="80">
        <v>0</v>
      </c>
      <c r="N25" s="80">
        <v>0</v>
      </c>
      <c r="O25" s="80">
        <v>22934.44</v>
      </c>
      <c r="P25" s="80">
        <v>0</v>
      </c>
      <c r="Q25" s="69">
        <v>0</v>
      </c>
      <c r="R25" s="97" t="s">
        <v>13</v>
      </c>
      <c r="T25" s="97" t="s">
        <v>63</v>
      </c>
    </row>
    <row r="26" spans="1:20" ht="27" customHeight="1">
      <c r="A26" s="70">
        <v>9</v>
      </c>
      <c r="B26" s="1" t="s">
        <v>24</v>
      </c>
      <c r="C26" s="155">
        <v>1957</v>
      </c>
      <c r="D26" s="158" t="s">
        <v>12</v>
      </c>
      <c r="E26" s="3" t="s">
        <v>62</v>
      </c>
      <c r="F26" s="96">
        <v>2</v>
      </c>
      <c r="G26" s="96">
        <v>1</v>
      </c>
      <c r="H26" s="80">
        <v>457.3</v>
      </c>
      <c r="I26" s="80">
        <v>408.3</v>
      </c>
      <c r="J26" s="81">
        <v>35</v>
      </c>
      <c r="K26" s="95">
        <f t="shared" si="4"/>
        <v>53340.83</v>
      </c>
      <c r="L26" s="80">
        <v>0</v>
      </c>
      <c r="M26" s="80">
        <v>0</v>
      </c>
      <c r="N26" s="80">
        <v>0</v>
      </c>
      <c r="O26" s="80">
        <v>53340.83</v>
      </c>
      <c r="P26" s="80">
        <v>0</v>
      </c>
      <c r="Q26" s="69">
        <v>0</v>
      </c>
      <c r="R26" s="97" t="s">
        <v>13</v>
      </c>
      <c r="T26" s="97" t="s">
        <v>63</v>
      </c>
    </row>
    <row r="27" spans="1:21" s="84" customFormat="1" ht="12.75">
      <c r="A27" s="162" t="s">
        <v>25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4"/>
      <c r="U27" s="138"/>
    </row>
    <row r="28" spans="1:21" s="84" customFormat="1" ht="15">
      <c r="A28" s="172" t="s">
        <v>26</v>
      </c>
      <c r="B28" s="173"/>
      <c r="C28" s="133" t="s">
        <v>8</v>
      </c>
      <c r="D28" s="134" t="s">
        <v>8</v>
      </c>
      <c r="E28" s="134" t="s">
        <v>8</v>
      </c>
      <c r="F28" s="135" t="s">
        <v>8</v>
      </c>
      <c r="G28" s="135" t="s">
        <v>8</v>
      </c>
      <c r="H28" s="94">
        <f aca="true" t="shared" si="5" ref="H28:P28">H30+H40</f>
        <v>10780.9</v>
      </c>
      <c r="I28" s="94">
        <f t="shared" si="5"/>
        <v>9351.8</v>
      </c>
      <c r="J28" s="94">
        <f t="shared" si="5"/>
        <v>495</v>
      </c>
      <c r="K28" s="94">
        <f t="shared" si="5"/>
        <v>9205816.82</v>
      </c>
      <c r="L28" s="94">
        <f t="shared" si="5"/>
        <v>0</v>
      </c>
      <c r="M28" s="94">
        <f t="shared" si="5"/>
        <v>0</v>
      </c>
      <c r="N28" s="94">
        <f t="shared" si="5"/>
        <v>0</v>
      </c>
      <c r="O28" s="94">
        <f t="shared" si="5"/>
        <v>9205816.82</v>
      </c>
      <c r="P28" s="94">
        <f t="shared" si="5"/>
        <v>0</v>
      </c>
      <c r="Q28" s="139" t="e">
        <f>#REF!+#REF!+#REF!+#REF!+#REF!+#REF!+#REF!+#REF!+#REF!+#REF!+#REF!+#REF!+#REF!+#REF!+#REF!+#REF!+#REF!+#REF!+#REF!+#REF!+#REF!+#REF!+#REF!+#REF!+#REF!+#REF!+#REF!+#REF!+#REF!+#REF!+#REF!+#REF!+#REF!+#REF!+#REF!+#REF!+#REF!+#REF!</f>
        <v>#REF!</v>
      </c>
      <c r="R28" s="133" t="s">
        <v>8</v>
      </c>
      <c r="S28" s="103"/>
      <c r="T28" s="133" t="s">
        <v>8</v>
      </c>
      <c r="U28" s="138"/>
    </row>
    <row r="29" spans="1:21" s="84" customFormat="1" ht="15" customHeight="1">
      <c r="A29" s="162" t="s">
        <v>102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4"/>
      <c r="U29" s="138"/>
    </row>
    <row r="30" spans="1:21" s="84" customFormat="1" ht="12.75">
      <c r="A30" s="171" t="s">
        <v>104</v>
      </c>
      <c r="B30" s="171"/>
      <c r="C30" s="144" t="s">
        <v>8</v>
      </c>
      <c r="D30" s="144" t="s">
        <v>8</v>
      </c>
      <c r="E30" s="144" t="s">
        <v>8</v>
      </c>
      <c r="F30" s="144" t="s">
        <v>8</v>
      </c>
      <c r="G30" s="144" t="s">
        <v>8</v>
      </c>
      <c r="H30" s="92">
        <f>H32</f>
        <v>5380.9</v>
      </c>
      <c r="I30" s="92">
        <f aca="true" t="shared" si="6" ref="I30:P30">I32</f>
        <v>4616.2</v>
      </c>
      <c r="J30" s="92">
        <f t="shared" si="6"/>
        <v>263</v>
      </c>
      <c r="K30" s="92">
        <f t="shared" si="6"/>
        <v>351534.95</v>
      </c>
      <c r="L30" s="92">
        <f t="shared" si="6"/>
        <v>0</v>
      </c>
      <c r="M30" s="92">
        <f t="shared" si="6"/>
        <v>0</v>
      </c>
      <c r="N30" s="92">
        <f t="shared" si="6"/>
        <v>0</v>
      </c>
      <c r="O30" s="92">
        <f t="shared" si="6"/>
        <v>351534.95</v>
      </c>
      <c r="P30" s="92">
        <f t="shared" si="6"/>
        <v>0</v>
      </c>
      <c r="Q30" s="140"/>
      <c r="R30" s="144" t="s">
        <v>8</v>
      </c>
      <c r="S30" s="144" t="s">
        <v>8</v>
      </c>
      <c r="T30" s="144" t="s">
        <v>8</v>
      </c>
      <c r="U30" s="138"/>
    </row>
    <row r="31" spans="1:20" s="84" customFormat="1" ht="14.25" customHeight="1">
      <c r="A31" s="166" t="s">
        <v>107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1:20" ht="41.25" customHeight="1">
      <c r="A32" s="169" t="s">
        <v>11</v>
      </c>
      <c r="B32" s="170"/>
      <c r="C32" s="146" t="s">
        <v>8</v>
      </c>
      <c r="D32" s="146" t="s">
        <v>8</v>
      </c>
      <c r="E32" s="146" t="s">
        <v>8</v>
      </c>
      <c r="F32" s="152" t="s">
        <v>8</v>
      </c>
      <c r="G32" s="152" t="s">
        <v>8</v>
      </c>
      <c r="H32" s="83">
        <f>H33+H34+H35+H36+H37+H38</f>
        <v>5380.9</v>
      </c>
      <c r="I32" s="83">
        <f aca="true" t="shared" si="7" ref="I32:P32">I33+I34+I35+I36+I37+I38</f>
        <v>4616.2</v>
      </c>
      <c r="J32" s="83">
        <f t="shared" si="7"/>
        <v>263</v>
      </c>
      <c r="K32" s="83">
        <f t="shared" si="7"/>
        <v>351534.95</v>
      </c>
      <c r="L32" s="83">
        <f t="shared" si="7"/>
        <v>0</v>
      </c>
      <c r="M32" s="83">
        <f t="shared" si="7"/>
        <v>0</v>
      </c>
      <c r="N32" s="83">
        <f t="shared" si="7"/>
        <v>0</v>
      </c>
      <c r="O32" s="83">
        <f t="shared" si="7"/>
        <v>351534.95</v>
      </c>
      <c r="P32" s="83">
        <f t="shared" si="7"/>
        <v>0</v>
      </c>
      <c r="Q32" s="83">
        <f>SUM(Q33:Q36)</f>
        <v>0</v>
      </c>
      <c r="R32" s="146" t="s">
        <v>8</v>
      </c>
      <c r="S32" s="87"/>
      <c r="T32" s="146" t="s">
        <v>8</v>
      </c>
    </row>
    <row r="33" spans="1:20" ht="25.5">
      <c r="A33" s="70">
        <v>1</v>
      </c>
      <c r="B33" s="147" t="s">
        <v>108</v>
      </c>
      <c r="C33" s="155">
        <v>1981</v>
      </c>
      <c r="D33" s="153" t="s">
        <v>12</v>
      </c>
      <c r="E33" s="153" t="s">
        <v>62</v>
      </c>
      <c r="F33" s="96">
        <v>2</v>
      </c>
      <c r="G33" s="96">
        <v>1</v>
      </c>
      <c r="H33" s="80">
        <v>1290.4</v>
      </c>
      <c r="I33" s="80">
        <v>961.9</v>
      </c>
      <c r="J33" s="81">
        <v>61</v>
      </c>
      <c r="K33" s="95">
        <f aca="true" t="shared" si="8" ref="K33:K38">O33</f>
        <v>69050.27</v>
      </c>
      <c r="L33" s="80">
        <v>0</v>
      </c>
      <c r="M33" s="80">
        <v>0</v>
      </c>
      <c r="N33" s="80">
        <v>0</v>
      </c>
      <c r="O33" s="80">
        <v>69050.27</v>
      </c>
      <c r="P33" s="80">
        <v>0</v>
      </c>
      <c r="Q33" s="88">
        <v>0</v>
      </c>
      <c r="R33" s="89" t="s">
        <v>27</v>
      </c>
      <c r="S33" s="90"/>
      <c r="T33" s="80" t="s">
        <v>63</v>
      </c>
    </row>
    <row r="34" spans="1:20" ht="25.5">
      <c r="A34" s="70">
        <v>2</v>
      </c>
      <c r="B34" s="157" t="s">
        <v>109</v>
      </c>
      <c r="C34" s="155">
        <v>1958</v>
      </c>
      <c r="D34" s="158" t="s">
        <v>12</v>
      </c>
      <c r="E34" s="153" t="s">
        <v>62</v>
      </c>
      <c r="F34" s="96">
        <v>2</v>
      </c>
      <c r="G34" s="96">
        <v>1</v>
      </c>
      <c r="H34" s="80">
        <v>365.2</v>
      </c>
      <c r="I34" s="80">
        <v>310.4</v>
      </c>
      <c r="J34" s="81">
        <v>18</v>
      </c>
      <c r="K34" s="95">
        <f t="shared" si="8"/>
        <v>19208.98</v>
      </c>
      <c r="L34" s="80">
        <v>0</v>
      </c>
      <c r="M34" s="80">
        <v>0</v>
      </c>
      <c r="N34" s="80">
        <v>0</v>
      </c>
      <c r="O34" s="80">
        <v>19208.98</v>
      </c>
      <c r="P34" s="80">
        <v>0</v>
      </c>
      <c r="Q34" s="88">
        <v>0</v>
      </c>
      <c r="R34" s="89" t="s">
        <v>27</v>
      </c>
      <c r="S34" s="90"/>
      <c r="T34" s="80" t="s">
        <v>63</v>
      </c>
    </row>
    <row r="35" spans="1:20" ht="25.5">
      <c r="A35" s="70">
        <f>A34+1</f>
        <v>3</v>
      </c>
      <c r="B35" s="147" t="s">
        <v>110</v>
      </c>
      <c r="C35" s="155">
        <v>1974</v>
      </c>
      <c r="D35" s="158" t="s">
        <v>12</v>
      </c>
      <c r="E35" s="153" t="s">
        <v>62</v>
      </c>
      <c r="F35" s="96">
        <v>2</v>
      </c>
      <c r="G35" s="96">
        <v>3</v>
      </c>
      <c r="H35" s="80">
        <v>947.3</v>
      </c>
      <c r="I35" s="80">
        <v>845.8</v>
      </c>
      <c r="J35" s="81">
        <v>43</v>
      </c>
      <c r="K35" s="95">
        <f t="shared" si="8"/>
        <v>60734.94</v>
      </c>
      <c r="L35" s="80">
        <v>0</v>
      </c>
      <c r="M35" s="80">
        <v>0</v>
      </c>
      <c r="N35" s="80">
        <v>0</v>
      </c>
      <c r="O35" s="80">
        <v>60734.94</v>
      </c>
      <c r="P35" s="80">
        <v>0</v>
      </c>
      <c r="Q35" s="88">
        <v>0</v>
      </c>
      <c r="R35" s="89" t="s">
        <v>27</v>
      </c>
      <c r="S35" s="90"/>
      <c r="T35" s="80" t="s">
        <v>63</v>
      </c>
    </row>
    <row r="36" spans="1:20" s="84" customFormat="1" ht="25.5">
      <c r="A36" s="70">
        <f>A35+1</f>
        <v>4</v>
      </c>
      <c r="B36" s="147" t="s">
        <v>111</v>
      </c>
      <c r="C36" s="155">
        <v>1969</v>
      </c>
      <c r="D36" s="158" t="s">
        <v>12</v>
      </c>
      <c r="E36" s="153" t="s">
        <v>62</v>
      </c>
      <c r="F36" s="96">
        <v>2</v>
      </c>
      <c r="G36" s="96">
        <v>3</v>
      </c>
      <c r="H36" s="80">
        <v>1085.8</v>
      </c>
      <c r="I36" s="80">
        <v>969.5</v>
      </c>
      <c r="J36" s="81">
        <v>51</v>
      </c>
      <c r="K36" s="95">
        <f t="shared" si="8"/>
        <v>69617.55</v>
      </c>
      <c r="L36" s="80">
        <v>0</v>
      </c>
      <c r="M36" s="80">
        <v>0</v>
      </c>
      <c r="N36" s="80">
        <v>0</v>
      </c>
      <c r="O36" s="80">
        <v>69617.55</v>
      </c>
      <c r="P36" s="80">
        <v>0</v>
      </c>
      <c r="Q36" s="88">
        <v>0</v>
      </c>
      <c r="R36" s="89" t="s">
        <v>27</v>
      </c>
      <c r="S36" s="90"/>
      <c r="T36" s="80" t="s">
        <v>63</v>
      </c>
    </row>
    <row r="37" spans="1:20" s="84" customFormat="1" ht="25.5">
      <c r="A37" s="70">
        <v>5</v>
      </c>
      <c r="B37" s="157" t="s">
        <v>112</v>
      </c>
      <c r="C37" s="159">
        <v>1970</v>
      </c>
      <c r="D37" s="158" t="s">
        <v>12</v>
      </c>
      <c r="E37" s="158" t="s">
        <v>62</v>
      </c>
      <c r="F37" s="96">
        <v>2</v>
      </c>
      <c r="G37" s="96">
        <v>3</v>
      </c>
      <c r="H37" s="80">
        <v>1107.2</v>
      </c>
      <c r="I37" s="80">
        <v>988.6</v>
      </c>
      <c r="J37" s="81">
        <v>56</v>
      </c>
      <c r="K37" s="95">
        <f t="shared" si="8"/>
        <v>70989.08</v>
      </c>
      <c r="L37" s="80">
        <v>0</v>
      </c>
      <c r="M37" s="80">
        <v>0</v>
      </c>
      <c r="N37" s="80">
        <v>0</v>
      </c>
      <c r="O37" s="80">
        <v>70989.08</v>
      </c>
      <c r="P37" s="80">
        <v>0</v>
      </c>
      <c r="Q37" s="88"/>
      <c r="R37" s="89" t="s">
        <v>27</v>
      </c>
      <c r="S37" s="90"/>
      <c r="T37" s="80" t="s">
        <v>63</v>
      </c>
    </row>
    <row r="38" spans="1:20" s="84" customFormat="1" ht="25.5">
      <c r="A38" s="70">
        <v>6</v>
      </c>
      <c r="B38" s="157" t="s">
        <v>113</v>
      </c>
      <c r="C38" s="159">
        <v>1978</v>
      </c>
      <c r="D38" s="158" t="s">
        <v>12</v>
      </c>
      <c r="E38" s="158" t="s">
        <v>62</v>
      </c>
      <c r="F38" s="96">
        <v>2</v>
      </c>
      <c r="G38" s="96">
        <v>3</v>
      </c>
      <c r="H38" s="80">
        <v>585</v>
      </c>
      <c r="I38" s="80">
        <v>540</v>
      </c>
      <c r="J38" s="81">
        <v>34</v>
      </c>
      <c r="K38" s="95">
        <f t="shared" si="8"/>
        <v>61934.13</v>
      </c>
      <c r="L38" s="80">
        <v>0</v>
      </c>
      <c r="M38" s="80">
        <v>0</v>
      </c>
      <c r="N38" s="80">
        <v>0</v>
      </c>
      <c r="O38" s="80">
        <v>61934.13</v>
      </c>
      <c r="P38" s="80">
        <v>0</v>
      </c>
      <c r="Q38" s="88"/>
      <c r="R38" s="89" t="s">
        <v>27</v>
      </c>
      <c r="S38" s="90"/>
      <c r="T38" s="80" t="s">
        <v>63</v>
      </c>
    </row>
    <row r="39" spans="1:20" s="84" customFormat="1" ht="15" customHeight="1">
      <c r="A39" s="70"/>
      <c r="B39" s="165" t="s">
        <v>103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</row>
    <row r="40" spans="1:20" s="84" customFormat="1" ht="27.75" customHeight="1">
      <c r="A40" s="161" t="s">
        <v>105</v>
      </c>
      <c r="B40" s="161"/>
      <c r="C40" s="141" t="s">
        <v>8</v>
      </c>
      <c r="D40" s="141" t="s">
        <v>8</v>
      </c>
      <c r="E40" s="141" t="s">
        <v>8</v>
      </c>
      <c r="F40" s="141" t="s">
        <v>8</v>
      </c>
      <c r="G40" s="141" t="s">
        <v>8</v>
      </c>
      <c r="H40" s="83">
        <f>H42</f>
        <v>5400</v>
      </c>
      <c r="I40" s="83">
        <f aca="true" t="shared" si="9" ref="I40:P40">I42</f>
        <v>4735.6</v>
      </c>
      <c r="J40" s="83">
        <f t="shared" si="9"/>
        <v>232</v>
      </c>
      <c r="K40" s="83">
        <f t="shared" si="9"/>
        <v>8854281.870000001</v>
      </c>
      <c r="L40" s="83">
        <f t="shared" si="9"/>
        <v>0</v>
      </c>
      <c r="M40" s="83">
        <f t="shared" si="9"/>
        <v>0</v>
      </c>
      <c r="N40" s="83">
        <f t="shared" si="9"/>
        <v>0</v>
      </c>
      <c r="O40" s="83">
        <f t="shared" si="9"/>
        <v>8854281.870000001</v>
      </c>
      <c r="P40" s="83">
        <f t="shared" si="9"/>
        <v>0</v>
      </c>
      <c r="Q40" s="79"/>
      <c r="R40" s="142" t="s">
        <v>8</v>
      </c>
      <c r="S40" s="101"/>
      <c r="T40" s="92" t="s">
        <v>8</v>
      </c>
    </row>
    <row r="41" spans="1:20" ht="15" customHeight="1">
      <c r="A41" s="166" t="s">
        <v>107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1:20" ht="41.25" customHeight="1">
      <c r="A42" s="167" t="s">
        <v>11</v>
      </c>
      <c r="B42" s="168"/>
      <c r="C42" s="146" t="s">
        <v>8</v>
      </c>
      <c r="D42" s="146" t="s">
        <v>8</v>
      </c>
      <c r="E42" s="146" t="s">
        <v>8</v>
      </c>
      <c r="F42" s="152" t="s">
        <v>8</v>
      </c>
      <c r="G42" s="152" t="s">
        <v>8</v>
      </c>
      <c r="H42" s="83">
        <f>SUM(H43:H51)</f>
        <v>5400</v>
      </c>
      <c r="I42" s="83">
        <f aca="true" t="shared" si="10" ref="I42:Q42">SUM(I43:I51)</f>
        <v>4735.6</v>
      </c>
      <c r="J42" s="85">
        <f t="shared" si="10"/>
        <v>232</v>
      </c>
      <c r="K42" s="83">
        <f t="shared" si="10"/>
        <v>8854281.870000001</v>
      </c>
      <c r="L42" s="83">
        <f t="shared" si="10"/>
        <v>0</v>
      </c>
      <c r="M42" s="83">
        <f t="shared" si="10"/>
        <v>0</v>
      </c>
      <c r="N42" s="83">
        <f t="shared" si="10"/>
        <v>0</v>
      </c>
      <c r="O42" s="83">
        <f t="shared" si="10"/>
        <v>8854281.870000001</v>
      </c>
      <c r="P42" s="83">
        <f t="shared" si="10"/>
        <v>0</v>
      </c>
      <c r="Q42" s="83">
        <f t="shared" si="10"/>
        <v>0</v>
      </c>
      <c r="R42" s="146" t="s">
        <v>8</v>
      </c>
      <c r="S42" s="87"/>
      <c r="T42" s="146" t="s">
        <v>8</v>
      </c>
    </row>
    <row r="43" spans="1:20" ht="25.5" customHeight="1">
      <c r="A43" s="70">
        <v>1</v>
      </c>
      <c r="B43" s="1" t="s">
        <v>77</v>
      </c>
      <c r="C43" s="155">
        <v>1977</v>
      </c>
      <c r="D43" s="153" t="s">
        <v>15</v>
      </c>
      <c r="E43" s="3" t="s">
        <v>62</v>
      </c>
      <c r="F43" s="96">
        <v>2</v>
      </c>
      <c r="G43" s="96">
        <v>2</v>
      </c>
      <c r="H43" s="80">
        <v>941.7</v>
      </c>
      <c r="I43" s="80">
        <v>840.8</v>
      </c>
      <c r="J43" s="81">
        <v>24</v>
      </c>
      <c r="K43" s="95">
        <f>SUM(L43:P43)</f>
        <v>1509397.69</v>
      </c>
      <c r="L43" s="80">
        <v>0</v>
      </c>
      <c r="M43" s="80">
        <v>0</v>
      </c>
      <c r="N43" s="80">
        <v>0</v>
      </c>
      <c r="O43" s="80">
        <v>1509397.69</v>
      </c>
      <c r="P43" s="80">
        <v>0</v>
      </c>
      <c r="Q43" s="69">
        <v>0</v>
      </c>
      <c r="R43" s="89" t="s">
        <v>27</v>
      </c>
      <c r="T43" s="97" t="s">
        <v>63</v>
      </c>
    </row>
    <row r="44" spans="1:20" ht="26.25" customHeight="1">
      <c r="A44" s="70">
        <v>2</v>
      </c>
      <c r="B44" s="1" t="s">
        <v>17</v>
      </c>
      <c r="C44" s="155">
        <v>1977</v>
      </c>
      <c r="D44" s="153" t="s">
        <v>15</v>
      </c>
      <c r="E44" s="3" t="s">
        <v>62</v>
      </c>
      <c r="F44" s="96">
        <v>2</v>
      </c>
      <c r="G44" s="96">
        <v>2</v>
      </c>
      <c r="H44" s="80">
        <v>349.7</v>
      </c>
      <c r="I44" s="80">
        <v>312.2</v>
      </c>
      <c r="J44" s="81">
        <v>19</v>
      </c>
      <c r="K44" s="95">
        <f aca="true" t="shared" si="11" ref="K44:K51">SUM(L44:P44)</f>
        <v>483009.42</v>
      </c>
      <c r="L44" s="80">
        <v>0</v>
      </c>
      <c r="M44" s="80">
        <v>0</v>
      </c>
      <c r="N44" s="80">
        <v>0</v>
      </c>
      <c r="O44" s="80">
        <v>483009.42</v>
      </c>
      <c r="P44" s="80">
        <v>0</v>
      </c>
      <c r="Q44" s="69">
        <v>0</v>
      </c>
      <c r="R44" s="89" t="s">
        <v>27</v>
      </c>
      <c r="T44" s="97" t="s">
        <v>63</v>
      </c>
    </row>
    <row r="45" spans="1:20" ht="24.75" customHeight="1">
      <c r="A45" s="70">
        <v>3</v>
      </c>
      <c r="B45" s="1" t="s">
        <v>18</v>
      </c>
      <c r="C45" s="155">
        <v>1977</v>
      </c>
      <c r="D45" s="153" t="s">
        <v>15</v>
      </c>
      <c r="E45" s="3" t="s">
        <v>62</v>
      </c>
      <c r="F45" s="96">
        <v>2</v>
      </c>
      <c r="G45" s="96">
        <v>3</v>
      </c>
      <c r="H45" s="80">
        <v>822.8</v>
      </c>
      <c r="I45" s="80">
        <v>734.6</v>
      </c>
      <c r="J45" s="81">
        <v>39</v>
      </c>
      <c r="K45" s="95">
        <f t="shared" si="11"/>
        <v>1318661.73</v>
      </c>
      <c r="L45" s="80">
        <v>0</v>
      </c>
      <c r="M45" s="80">
        <v>0</v>
      </c>
      <c r="N45" s="80">
        <v>0</v>
      </c>
      <c r="O45" s="80">
        <v>1318661.73</v>
      </c>
      <c r="P45" s="80">
        <v>0</v>
      </c>
      <c r="Q45" s="69">
        <v>0</v>
      </c>
      <c r="R45" s="89" t="s">
        <v>27</v>
      </c>
      <c r="T45" s="97" t="s">
        <v>63</v>
      </c>
    </row>
    <row r="46" spans="1:20" s="84" customFormat="1" ht="27.75" customHeight="1">
      <c r="A46" s="70">
        <v>4</v>
      </c>
      <c r="B46" s="1" t="s">
        <v>19</v>
      </c>
      <c r="C46" s="155">
        <v>1977</v>
      </c>
      <c r="D46" s="153" t="s">
        <v>15</v>
      </c>
      <c r="E46" s="3" t="s">
        <v>62</v>
      </c>
      <c r="F46" s="96">
        <v>2</v>
      </c>
      <c r="G46" s="96">
        <v>2</v>
      </c>
      <c r="H46" s="80">
        <v>402</v>
      </c>
      <c r="I46" s="80">
        <v>341.7</v>
      </c>
      <c r="J46" s="81">
        <v>15</v>
      </c>
      <c r="K46" s="95">
        <f t="shared" si="11"/>
        <v>528649.33</v>
      </c>
      <c r="L46" s="80">
        <v>0</v>
      </c>
      <c r="M46" s="80">
        <v>0</v>
      </c>
      <c r="N46" s="80">
        <v>0</v>
      </c>
      <c r="O46" s="80">
        <v>528649.33</v>
      </c>
      <c r="P46" s="80">
        <v>0</v>
      </c>
      <c r="Q46" s="69">
        <v>0</v>
      </c>
      <c r="R46" s="89" t="s">
        <v>27</v>
      </c>
      <c r="S46" s="10"/>
      <c r="T46" s="97" t="s">
        <v>63</v>
      </c>
    </row>
    <row r="47" spans="1:20" s="84" customFormat="1" ht="40.5" customHeight="1">
      <c r="A47" s="70">
        <v>5</v>
      </c>
      <c r="B47" s="1" t="s">
        <v>20</v>
      </c>
      <c r="C47" s="155">
        <v>1967</v>
      </c>
      <c r="D47" s="153" t="s">
        <v>15</v>
      </c>
      <c r="E47" s="3" t="s">
        <v>62</v>
      </c>
      <c r="F47" s="96">
        <v>2</v>
      </c>
      <c r="G47" s="96">
        <v>2</v>
      </c>
      <c r="H47" s="80">
        <v>412.6</v>
      </c>
      <c r="I47" s="80">
        <v>368.4</v>
      </c>
      <c r="J47" s="81">
        <v>19</v>
      </c>
      <c r="K47" s="95">
        <f t="shared" si="11"/>
        <v>789226.15</v>
      </c>
      <c r="L47" s="80">
        <v>0</v>
      </c>
      <c r="M47" s="80">
        <v>0</v>
      </c>
      <c r="N47" s="80">
        <v>0</v>
      </c>
      <c r="O47" s="80">
        <v>789226.15</v>
      </c>
      <c r="P47" s="80">
        <v>0</v>
      </c>
      <c r="Q47" s="69">
        <v>0</v>
      </c>
      <c r="R47" s="89" t="s">
        <v>27</v>
      </c>
      <c r="S47" s="10"/>
      <c r="T47" s="97" t="s">
        <v>63</v>
      </c>
    </row>
    <row r="48" spans="1:20" ht="28.5" customHeight="1">
      <c r="A48" s="70">
        <v>6</v>
      </c>
      <c r="B48" s="1" t="s">
        <v>21</v>
      </c>
      <c r="C48" s="155">
        <v>1977</v>
      </c>
      <c r="D48" s="153" t="s">
        <v>15</v>
      </c>
      <c r="E48" s="3" t="s">
        <v>62</v>
      </c>
      <c r="F48" s="96">
        <v>2</v>
      </c>
      <c r="G48" s="96">
        <v>3</v>
      </c>
      <c r="H48" s="80">
        <v>1024</v>
      </c>
      <c r="I48" s="80">
        <v>870.4</v>
      </c>
      <c r="J48" s="81">
        <v>41</v>
      </c>
      <c r="K48" s="95">
        <f t="shared" si="11"/>
        <v>1562535.38</v>
      </c>
      <c r="L48" s="80">
        <v>0</v>
      </c>
      <c r="M48" s="80">
        <v>0</v>
      </c>
      <c r="N48" s="80">
        <v>0</v>
      </c>
      <c r="O48" s="80">
        <v>1562535.38</v>
      </c>
      <c r="P48" s="80">
        <v>0</v>
      </c>
      <c r="Q48" s="69">
        <v>0</v>
      </c>
      <c r="R48" s="89" t="s">
        <v>27</v>
      </c>
      <c r="T48" s="97" t="s">
        <v>63</v>
      </c>
    </row>
    <row r="49" spans="1:20" s="84" customFormat="1" ht="27.75" customHeight="1">
      <c r="A49" s="70">
        <v>7</v>
      </c>
      <c r="B49" s="1" t="s">
        <v>22</v>
      </c>
      <c r="C49" s="155">
        <v>1937</v>
      </c>
      <c r="D49" s="153" t="s">
        <v>15</v>
      </c>
      <c r="E49" s="3" t="s">
        <v>62</v>
      </c>
      <c r="F49" s="96">
        <v>2</v>
      </c>
      <c r="G49" s="96">
        <v>2</v>
      </c>
      <c r="H49" s="80">
        <v>574.8</v>
      </c>
      <c r="I49" s="80">
        <v>488.6</v>
      </c>
      <c r="J49" s="81">
        <v>25</v>
      </c>
      <c r="K49" s="95">
        <f t="shared" si="11"/>
        <v>755920.58</v>
      </c>
      <c r="L49" s="80">
        <v>0</v>
      </c>
      <c r="M49" s="80">
        <v>0</v>
      </c>
      <c r="N49" s="80">
        <v>0</v>
      </c>
      <c r="O49" s="80">
        <v>755920.58</v>
      </c>
      <c r="P49" s="80">
        <v>0</v>
      </c>
      <c r="Q49" s="69">
        <v>0</v>
      </c>
      <c r="R49" s="89" t="s">
        <v>27</v>
      </c>
      <c r="S49" s="10"/>
      <c r="T49" s="97" t="s">
        <v>63</v>
      </c>
    </row>
    <row r="50" spans="1:20" s="84" customFormat="1" ht="27" customHeight="1">
      <c r="A50" s="70">
        <v>8</v>
      </c>
      <c r="B50" s="1" t="s">
        <v>23</v>
      </c>
      <c r="C50" s="155">
        <v>1977</v>
      </c>
      <c r="D50" s="153" t="s">
        <v>15</v>
      </c>
      <c r="E50" s="3" t="s">
        <v>62</v>
      </c>
      <c r="F50" s="96">
        <v>2</v>
      </c>
      <c r="G50" s="96">
        <v>1</v>
      </c>
      <c r="H50" s="80">
        <v>415.1</v>
      </c>
      <c r="I50" s="80">
        <v>370.6</v>
      </c>
      <c r="J50" s="81">
        <v>15</v>
      </c>
      <c r="K50" s="95">
        <f t="shared" si="11"/>
        <v>573360.96</v>
      </c>
      <c r="L50" s="80">
        <v>0</v>
      </c>
      <c r="M50" s="80">
        <v>0</v>
      </c>
      <c r="N50" s="80">
        <v>0</v>
      </c>
      <c r="O50" s="80">
        <v>573360.96</v>
      </c>
      <c r="P50" s="80">
        <v>0</v>
      </c>
      <c r="Q50" s="69">
        <v>0</v>
      </c>
      <c r="R50" s="89" t="s">
        <v>27</v>
      </c>
      <c r="S50" s="10"/>
      <c r="T50" s="97" t="s">
        <v>63</v>
      </c>
    </row>
    <row r="51" spans="1:20" ht="25.5">
      <c r="A51" s="70">
        <v>9</v>
      </c>
      <c r="B51" s="1" t="s">
        <v>24</v>
      </c>
      <c r="C51" s="155">
        <v>1957</v>
      </c>
      <c r="D51" s="153" t="s">
        <v>15</v>
      </c>
      <c r="E51" s="3" t="s">
        <v>62</v>
      </c>
      <c r="F51" s="96">
        <v>2</v>
      </c>
      <c r="G51" s="96">
        <v>1</v>
      </c>
      <c r="H51" s="80">
        <v>457.3</v>
      </c>
      <c r="I51" s="80">
        <v>408.3</v>
      </c>
      <c r="J51" s="81">
        <v>35</v>
      </c>
      <c r="K51" s="95">
        <f t="shared" si="11"/>
        <v>1333520.63</v>
      </c>
      <c r="L51" s="80">
        <v>0</v>
      </c>
      <c r="M51" s="80">
        <v>0</v>
      </c>
      <c r="N51" s="80">
        <v>0</v>
      </c>
      <c r="O51" s="80">
        <v>1333520.63</v>
      </c>
      <c r="P51" s="80">
        <v>0</v>
      </c>
      <c r="Q51" s="69">
        <v>0</v>
      </c>
      <c r="R51" s="89" t="s">
        <v>27</v>
      </c>
      <c r="T51" s="97" t="s">
        <v>63</v>
      </c>
    </row>
    <row r="52" spans="1:20" ht="12.75">
      <c r="A52" s="206" t="s">
        <v>28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8"/>
    </row>
    <row r="53" spans="1:20" ht="15">
      <c r="A53" s="205" t="s">
        <v>29</v>
      </c>
      <c r="B53" s="205"/>
      <c r="C53" s="144" t="s">
        <v>8</v>
      </c>
      <c r="D53" s="146" t="s">
        <v>8</v>
      </c>
      <c r="E53" s="146" t="s">
        <v>8</v>
      </c>
      <c r="F53" s="146" t="s">
        <v>8</v>
      </c>
      <c r="G53" s="146" t="s">
        <v>8</v>
      </c>
      <c r="H53" s="92">
        <f>H55</f>
        <v>5380.9</v>
      </c>
      <c r="I53" s="92">
        <f aca="true" t="shared" si="12" ref="I53:P53">I55</f>
        <v>4616.2</v>
      </c>
      <c r="J53" s="92">
        <f t="shared" si="12"/>
        <v>263</v>
      </c>
      <c r="K53" s="92">
        <f t="shared" si="12"/>
        <v>8788374.65</v>
      </c>
      <c r="L53" s="92">
        <f t="shared" si="12"/>
        <v>0</v>
      </c>
      <c r="M53" s="92">
        <f t="shared" si="12"/>
        <v>0</v>
      </c>
      <c r="N53" s="92">
        <f t="shared" si="12"/>
        <v>0</v>
      </c>
      <c r="O53" s="92">
        <f t="shared" si="12"/>
        <v>8788374.65</v>
      </c>
      <c r="P53" s="92">
        <f t="shared" si="12"/>
        <v>0</v>
      </c>
      <c r="Q53" s="140" t="e">
        <f>#REF!+#REF!+#REF!+#REF!+#REF!+#REF!+#REF!+#REF!+#REF!+#REF!+#REF!+#REF!+#REF!+#REF!+#REF!+#REF!+#REF!+#REF!+#REF!+#REF!+#REF!+#REF!+#REF!+#REF!+#REF!+#REF!+#REF!+#REF!+#REF!+#REF!+#REF!+#REF!+#REF!</f>
        <v>#REF!</v>
      </c>
      <c r="R53" s="144" t="s">
        <v>8</v>
      </c>
      <c r="S53" s="143"/>
      <c r="T53" s="144" t="s">
        <v>8</v>
      </c>
    </row>
    <row r="54" spans="1:20" ht="12.75">
      <c r="A54" s="206" t="s">
        <v>103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8"/>
    </row>
    <row r="55" spans="1:20" ht="27.75" customHeight="1">
      <c r="A55" s="167" t="s">
        <v>105</v>
      </c>
      <c r="B55" s="210"/>
      <c r="C55" s="146" t="s">
        <v>8</v>
      </c>
      <c r="D55" s="146" t="s">
        <v>8</v>
      </c>
      <c r="E55" s="146" t="s">
        <v>8</v>
      </c>
      <c r="F55" s="146" t="s">
        <v>8</v>
      </c>
      <c r="G55" s="146" t="s">
        <v>8</v>
      </c>
      <c r="H55" s="92">
        <f>H57</f>
        <v>5380.9</v>
      </c>
      <c r="I55" s="92">
        <f aca="true" t="shared" si="13" ref="I55:P55">I57</f>
        <v>4616.2</v>
      </c>
      <c r="J55" s="92">
        <f t="shared" si="13"/>
        <v>263</v>
      </c>
      <c r="K55" s="92">
        <f t="shared" si="13"/>
        <v>8788374.65</v>
      </c>
      <c r="L55" s="92">
        <f t="shared" si="13"/>
        <v>0</v>
      </c>
      <c r="M55" s="92">
        <f t="shared" si="13"/>
        <v>0</v>
      </c>
      <c r="N55" s="92">
        <f t="shared" si="13"/>
        <v>0</v>
      </c>
      <c r="O55" s="92">
        <f t="shared" si="13"/>
        <v>8788374.65</v>
      </c>
      <c r="P55" s="92">
        <f t="shared" si="13"/>
        <v>0</v>
      </c>
      <c r="Q55" s="146" t="s">
        <v>8</v>
      </c>
      <c r="R55" s="146" t="s">
        <v>8</v>
      </c>
      <c r="S55" s="146" t="s">
        <v>8</v>
      </c>
      <c r="T55" s="146" t="s">
        <v>8</v>
      </c>
    </row>
    <row r="56" spans="1:20" ht="12.75">
      <c r="A56" s="162" t="s">
        <v>107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4"/>
    </row>
    <row r="57" spans="1:20" ht="39" customHeight="1">
      <c r="A57" s="169" t="s">
        <v>11</v>
      </c>
      <c r="B57" s="209"/>
      <c r="C57" s="146" t="s">
        <v>8</v>
      </c>
      <c r="D57" s="146" t="s">
        <v>8</v>
      </c>
      <c r="E57" s="146" t="s">
        <v>8</v>
      </c>
      <c r="F57" s="152" t="s">
        <v>8</v>
      </c>
      <c r="G57" s="152" t="s">
        <v>8</v>
      </c>
      <c r="H57" s="83">
        <f>H58+H59+H60+H61+H62+H63</f>
        <v>5380.9</v>
      </c>
      <c r="I57" s="83">
        <f aca="true" t="shared" si="14" ref="I57:P57">I58+I59+I60+I61+I62+I63</f>
        <v>4616.2</v>
      </c>
      <c r="J57" s="83">
        <f t="shared" si="14"/>
        <v>263</v>
      </c>
      <c r="K57" s="83">
        <f t="shared" si="14"/>
        <v>8788374.65</v>
      </c>
      <c r="L57" s="83">
        <f t="shared" si="14"/>
        <v>0</v>
      </c>
      <c r="M57" s="83">
        <f t="shared" si="14"/>
        <v>0</v>
      </c>
      <c r="N57" s="83">
        <f t="shared" si="14"/>
        <v>0</v>
      </c>
      <c r="O57" s="83">
        <f t="shared" si="14"/>
        <v>8788374.65</v>
      </c>
      <c r="P57" s="83">
        <f t="shared" si="14"/>
        <v>0</v>
      </c>
      <c r="Q57" s="86">
        <f>SUM(Q58:Q63)</f>
        <v>0</v>
      </c>
      <c r="R57" s="146" t="s">
        <v>8</v>
      </c>
      <c r="S57" s="87"/>
      <c r="T57" s="146" t="s">
        <v>8</v>
      </c>
    </row>
    <row r="58" spans="1:20" ht="25.5">
      <c r="A58" s="70">
        <v>1</v>
      </c>
      <c r="B58" s="147" t="s">
        <v>108</v>
      </c>
      <c r="C58" s="155">
        <v>1981</v>
      </c>
      <c r="D58" s="155" t="s">
        <v>12</v>
      </c>
      <c r="E58" s="155" t="s">
        <v>62</v>
      </c>
      <c r="F58" s="155">
        <v>2</v>
      </c>
      <c r="G58" s="155">
        <v>1</v>
      </c>
      <c r="H58" s="80">
        <v>1290.4</v>
      </c>
      <c r="I58" s="80">
        <v>961.9</v>
      </c>
      <c r="J58" s="81">
        <v>61</v>
      </c>
      <c r="K58" s="91">
        <f aca="true" t="shared" si="15" ref="K58:K63">O58</f>
        <v>1726256.93</v>
      </c>
      <c r="L58" s="91">
        <v>0</v>
      </c>
      <c r="M58" s="91">
        <v>0</v>
      </c>
      <c r="N58" s="91">
        <v>0</v>
      </c>
      <c r="O58" s="91">
        <v>1726256.93</v>
      </c>
      <c r="P58" s="91">
        <v>0</v>
      </c>
      <c r="Q58" s="99">
        <v>0</v>
      </c>
      <c r="R58" s="89" t="s">
        <v>30</v>
      </c>
      <c r="S58" s="100"/>
      <c r="T58" s="98" t="s">
        <v>63</v>
      </c>
    </row>
    <row r="59" spans="1:20" ht="25.5">
      <c r="A59" s="70">
        <v>2</v>
      </c>
      <c r="B59" s="147" t="s">
        <v>109</v>
      </c>
      <c r="C59" s="155">
        <v>1958</v>
      </c>
      <c r="D59" s="93" t="s">
        <v>12</v>
      </c>
      <c r="E59" s="93" t="s">
        <v>62</v>
      </c>
      <c r="F59" s="155">
        <v>2</v>
      </c>
      <c r="G59" s="155">
        <v>1</v>
      </c>
      <c r="H59" s="80">
        <v>365.2</v>
      </c>
      <c r="I59" s="80">
        <v>310.4</v>
      </c>
      <c r="J59" s="81">
        <v>18</v>
      </c>
      <c r="K59" s="91">
        <f t="shared" si="15"/>
        <v>480224.62</v>
      </c>
      <c r="L59" s="91">
        <v>0</v>
      </c>
      <c r="M59" s="91">
        <v>0</v>
      </c>
      <c r="N59" s="91">
        <v>0</v>
      </c>
      <c r="O59" s="91">
        <v>480224.62</v>
      </c>
      <c r="P59" s="91">
        <v>0</v>
      </c>
      <c r="Q59" s="99">
        <v>0</v>
      </c>
      <c r="R59" s="89" t="s">
        <v>30</v>
      </c>
      <c r="S59" s="100"/>
      <c r="T59" s="98" t="s">
        <v>63</v>
      </c>
    </row>
    <row r="60" spans="1:20" ht="25.5">
      <c r="A60" s="70">
        <v>3</v>
      </c>
      <c r="B60" s="147" t="s">
        <v>110</v>
      </c>
      <c r="C60" s="155">
        <v>1974</v>
      </c>
      <c r="D60" s="93" t="s">
        <v>12</v>
      </c>
      <c r="E60" s="93" t="s">
        <v>62</v>
      </c>
      <c r="F60" s="155">
        <v>2</v>
      </c>
      <c r="G60" s="155">
        <v>3</v>
      </c>
      <c r="H60" s="80">
        <v>947.3</v>
      </c>
      <c r="I60" s="80">
        <v>845.8</v>
      </c>
      <c r="J60" s="81">
        <v>43</v>
      </c>
      <c r="K60" s="91">
        <f t="shared" si="15"/>
        <v>1518373.66</v>
      </c>
      <c r="L60" s="91">
        <v>0</v>
      </c>
      <c r="M60" s="91">
        <v>0</v>
      </c>
      <c r="N60" s="91">
        <v>0</v>
      </c>
      <c r="O60" s="91">
        <v>1518373.66</v>
      </c>
      <c r="P60" s="91">
        <v>0</v>
      </c>
      <c r="Q60" s="99">
        <v>0</v>
      </c>
      <c r="R60" s="89" t="s">
        <v>30</v>
      </c>
      <c r="S60" s="100"/>
      <c r="T60" s="98" t="s">
        <v>63</v>
      </c>
    </row>
    <row r="61" spans="1:20" ht="25.5">
      <c r="A61" s="70">
        <v>4</v>
      </c>
      <c r="B61" s="147" t="s">
        <v>111</v>
      </c>
      <c r="C61" s="155">
        <v>1969</v>
      </c>
      <c r="D61" s="93" t="s">
        <v>12</v>
      </c>
      <c r="E61" s="93" t="s">
        <v>62</v>
      </c>
      <c r="F61" s="155">
        <v>2</v>
      </c>
      <c r="G61" s="155">
        <v>3</v>
      </c>
      <c r="H61" s="80">
        <v>1085.8</v>
      </c>
      <c r="I61" s="80">
        <v>969.5</v>
      </c>
      <c r="J61" s="81">
        <v>51</v>
      </c>
      <c r="K61" s="91">
        <f t="shared" si="15"/>
        <v>1740438.95</v>
      </c>
      <c r="L61" s="91">
        <v>0</v>
      </c>
      <c r="M61" s="91">
        <v>0</v>
      </c>
      <c r="N61" s="91">
        <v>0</v>
      </c>
      <c r="O61" s="91">
        <v>1740438.95</v>
      </c>
      <c r="P61" s="91">
        <v>0</v>
      </c>
      <c r="Q61" s="99">
        <v>0</v>
      </c>
      <c r="R61" s="89" t="s">
        <v>30</v>
      </c>
      <c r="S61" s="100"/>
      <c r="T61" s="98" t="s">
        <v>63</v>
      </c>
    </row>
    <row r="62" spans="1:20" ht="25.5">
      <c r="A62" s="70">
        <v>5</v>
      </c>
      <c r="B62" s="147" t="s">
        <v>112</v>
      </c>
      <c r="C62" s="155">
        <v>1970</v>
      </c>
      <c r="D62" s="93" t="s">
        <v>12</v>
      </c>
      <c r="E62" s="93" t="s">
        <v>62</v>
      </c>
      <c r="F62" s="155">
        <v>2</v>
      </c>
      <c r="G62" s="155">
        <v>3</v>
      </c>
      <c r="H62" s="80">
        <v>1107.2</v>
      </c>
      <c r="I62" s="80">
        <v>988.6</v>
      </c>
      <c r="J62" s="81">
        <v>56</v>
      </c>
      <c r="K62" s="91">
        <f t="shared" si="15"/>
        <v>1774727.12</v>
      </c>
      <c r="L62" s="91">
        <v>0</v>
      </c>
      <c r="M62" s="91">
        <v>0</v>
      </c>
      <c r="N62" s="91">
        <v>0</v>
      </c>
      <c r="O62" s="91">
        <v>1774727.12</v>
      </c>
      <c r="P62" s="91">
        <v>0</v>
      </c>
      <c r="Q62" s="99">
        <v>0</v>
      </c>
      <c r="R62" s="89" t="s">
        <v>30</v>
      </c>
      <c r="S62" s="100"/>
      <c r="T62" s="98" t="s">
        <v>63</v>
      </c>
    </row>
    <row r="63" spans="1:20" ht="25.5">
      <c r="A63" s="70">
        <v>6</v>
      </c>
      <c r="B63" s="147" t="s">
        <v>113</v>
      </c>
      <c r="C63" s="155">
        <v>1978</v>
      </c>
      <c r="D63" s="93" t="s">
        <v>12</v>
      </c>
      <c r="E63" s="93" t="s">
        <v>62</v>
      </c>
      <c r="F63" s="155">
        <v>2</v>
      </c>
      <c r="G63" s="155">
        <v>3</v>
      </c>
      <c r="H63" s="80">
        <v>585</v>
      </c>
      <c r="I63" s="80">
        <v>540</v>
      </c>
      <c r="J63" s="81">
        <v>34</v>
      </c>
      <c r="K63" s="91">
        <f t="shared" si="15"/>
        <v>1548353.37</v>
      </c>
      <c r="L63" s="91">
        <v>0</v>
      </c>
      <c r="M63" s="91">
        <v>0</v>
      </c>
      <c r="N63" s="91">
        <v>0</v>
      </c>
      <c r="O63" s="91">
        <v>1548353.37</v>
      </c>
      <c r="P63" s="91">
        <v>0</v>
      </c>
      <c r="Q63" s="99">
        <v>0</v>
      </c>
      <c r="R63" s="89" t="s">
        <v>30</v>
      </c>
      <c r="S63" s="100"/>
      <c r="T63" s="98" t="s">
        <v>63</v>
      </c>
    </row>
  </sheetData>
  <sheetProtection/>
  <mergeCells count="46">
    <mergeCell ref="A53:B53"/>
    <mergeCell ref="A54:T54"/>
    <mergeCell ref="A56:T56"/>
    <mergeCell ref="A57:B57"/>
    <mergeCell ref="A52:T52"/>
    <mergeCell ref="A55:B55"/>
    <mergeCell ref="A14:T14"/>
    <mergeCell ref="O8:O9"/>
    <mergeCell ref="P2:T2"/>
    <mergeCell ref="L8:L9"/>
    <mergeCell ref="M8:M9"/>
    <mergeCell ref="N8:N9"/>
    <mergeCell ref="P8:P9"/>
    <mergeCell ref="D6:D9"/>
    <mergeCell ref="F6:F9"/>
    <mergeCell ref="A11:B11"/>
    <mergeCell ref="P1:S1"/>
    <mergeCell ref="R6:R9"/>
    <mergeCell ref="T6:T9"/>
    <mergeCell ref="A12:T12"/>
    <mergeCell ref="A13:B13"/>
    <mergeCell ref="A3:T5"/>
    <mergeCell ref="A6:A9"/>
    <mergeCell ref="B6:B9"/>
    <mergeCell ref="G6:G9"/>
    <mergeCell ref="K6:Q6"/>
    <mergeCell ref="L7:Q7"/>
    <mergeCell ref="E6:E9"/>
    <mergeCell ref="K7:K9"/>
    <mergeCell ref="C6:C9"/>
    <mergeCell ref="H6:H9"/>
    <mergeCell ref="I6:I9"/>
    <mergeCell ref="J6:J9"/>
    <mergeCell ref="A15:B15"/>
    <mergeCell ref="A16:T16"/>
    <mergeCell ref="A17:B17"/>
    <mergeCell ref="A28:B28"/>
    <mergeCell ref="A27:T27"/>
    <mergeCell ref="A30:B30"/>
    <mergeCell ref="A40:B40"/>
    <mergeCell ref="A29:T29"/>
    <mergeCell ref="B39:T39"/>
    <mergeCell ref="A41:T41"/>
    <mergeCell ref="A42:B42"/>
    <mergeCell ref="A31:T31"/>
    <mergeCell ref="A32:B32"/>
  </mergeCells>
  <printOptions/>
  <pageMargins left="0.31496062992125984" right="0.31496062992125984" top="0.15748031496062992" bottom="0.35433070866141736" header="0.31496062992125984" footer="0.31496062992125984"/>
  <pageSetup fitToHeight="63" horizontalDpi="600" verticalDpi="600" orientation="landscape" paperSize="9" scale="57" r:id="rId1"/>
  <rowBreaks count="1" manualBreakCount="1">
    <brk id="33" max="19" man="1"/>
  </rowBreaks>
  <ignoredErrors>
    <ignoredError sqref="K18:K26 K43:K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75" zoomScaleNormal="90" zoomScaleSheetLayoutView="75" zoomScalePageLayoutView="0" workbookViewId="0" topLeftCell="A1">
      <selection activeCell="B32" sqref="B32"/>
    </sheetView>
  </sheetViews>
  <sheetFormatPr defaultColWidth="9.140625" defaultRowHeight="15"/>
  <cols>
    <col min="1" max="1" width="6.28125" style="119" customWidth="1"/>
    <col min="2" max="2" width="20.00390625" style="10" customWidth="1"/>
    <col min="3" max="3" width="15.8515625" style="10" customWidth="1"/>
    <col min="4" max="4" width="14.7109375" style="10" customWidth="1"/>
    <col min="5" max="5" width="7.7109375" style="10" customWidth="1"/>
    <col min="6" max="6" width="14.421875" style="10" customWidth="1"/>
    <col min="7" max="7" width="11.8515625" style="10" customWidth="1"/>
    <col min="8" max="8" width="14.57421875" style="10" customWidth="1"/>
    <col min="9" max="9" width="13.7109375" style="10" customWidth="1"/>
    <col min="10" max="10" width="13.28125" style="10" customWidth="1"/>
    <col min="11" max="11" width="12.28125" style="10" customWidth="1"/>
    <col min="12" max="12" width="14.140625" style="10" customWidth="1"/>
    <col min="13" max="13" width="9.140625" style="10" customWidth="1"/>
    <col min="14" max="14" width="15.28125" style="10" customWidth="1"/>
    <col min="15" max="15" width="14.140625" style="10" customWidth="1"/>
    <col min="16" max="16" width="15.421875" style="10" customWidth="1"/>
    <col min="17" max="17" width="16.00390625" style="10" customWidth="1"/>
    <col min="18" max="18" width="12.57421875" style="10" bestFit="1" customWidth="1"/>
    <col min="19" max="19" width="9.140625" style="10" customWidth="1"/>
    <col min="20" max="20" width="16.00390625" style="10" customWidth="1"/>
    <col min="21" max="21" width="10.00390625" style="10" bestFit="1" customWidth="1"/>
    <col min="22" max="16384" width="9.140625" style="10" customWidth="1"/>
  </cols>
  <sheetData>
    <row r="1" spans="15:17" ht="15">
      <c r="O1" s="64" t="s">
        <v>83</v>
      </c>
      <c r="P1" s="64"/>
      <c r="Q1" s="64"/>
    </row>
    <row r="2" spans="15:17" ht="66" customHeight="1">
      <c r="O2" s="201" t="s">
        <v>32</v>
      </c>
      <c r="P2" s="201"/>
      <c r="Q2" s="201"/>
    </row>
    <row r="3" spans="4:15" ht="62.25" customHeight="1">
      <c r="D3" s="217" t="s">
        <v>84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5" spans="1:18" ht="25.5" customHeight="1">
      <c r="A5" s="195" t="s">
        <v>0</v>
      </c>
      <c r="B5" s="218" t="s">
        <v>1</v>
      </c>
      <c r="C5" s="221" t="s">
        <v>82</v>
      </c>
      <c r="D5" s="223" t="s">
        <v>78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174" t="s">
        <v>79</v>
      </c>
      <c r="P5" s="175"/>
      <c r="Q5" s="175"/>
      <c r="R5" s="176"/>
    </row>
    <row r="6" spans="1:18" ht="153">
      <c r="A6" s="196"/>
      <c r="B6" s="219"/>
      <c r="C6" s="222"/>
      <c r="D6" s="150" t="s">
        <v>65</v>
      </c>
      <c r="E6" s="213" t="s">
        <v>66</v>
      </c>
      <c r="F6" s="214"/>
      <c r="G6" s="213" t="s">
        <v>67</v>
      </c>
      <c r="H6" s="214"/>
      <c r="I6" s="213" t="s">
        <v>68</v>
      </c>
      <c r="J6" s="214"/>
      <c r="K6" s="213" t="s">
        <v>69</v>
      </c>
      <c r="L6" s="214"/>
      <c r="M6" s="213" t="s">
        <v>70</v>
      </c>
      <c r="N6" s="214"/>
      <c r="O6" s="145" t="s">
        <v>71</v>
      </c>
      <c r="P6" s="145" t="s">
        <v>72</v>
      </c>
      <c r="Q6" s="145" t="s">
        <v>80</v>
      </c>
      <c r="R6" s="123" t="s">
        <v>101</v>
      </c>
    </row>
    <row r="7" spans="1:18" ht="15">
      <c r="A7" s="196"/>
      <c r="B7" s="220"/>
      <c r="C7" s="6" t="s">
        <v>73</v>
      </c>
      <c r="D7" s="7" t="s">
        <v>73</v>
      </c>
      <c r="E7" s="4" t="s">
        <v>74</v>
      </c>
      <c r="F7" s="149" t="s">
        <v>73</v>
      </c>
      <c r="G7" s="149" t="s">
        <v>75</v>
      </c>
      <c r="H7" s="149" t="s">
        <v>73</v>
      </c>
      <c r="I7" s="7" t="s">
        <v>75</v>
      </c>
      <c r="J7" s="7" t="s">
        <v>73</v>
      </c>
      <c r="K7" s="149" t="s">
        <v>75</v>
      </c>
      <c r="L7" s="149" t="s">
        <v>73</v>
      </c>
      <c r="M7" s="149" t="s">
        <v>76</v>
      </c>
      <c r="N7" s="149" t="s">
        <v>73</v>
      </c>
      <c r="O7" s="7" t="s">
        <v>73</v>
      </c>
      <c r="P7" s="7" t="s">
        <v>73</v>
      </c>
      <c r="Q7" s="7" t="s">
        <v>73</v>
      </c>
      <c r="R7" s="7" t="s">
        <v>73</v>
      </c>
    </row>
    <row r="8" spans="1:18" ht="15">
      <c r="A8" s="74">
        <v>1</v>
      </c>
      <c r="B8" s="62">
        <v>2</v>
      </c>
      <c r="C8" s="61">
        <v>3</v>
      </c>
      <c r="D8" s="62">
        <v>4</v>
      </c>
      <c r="E8" s="61">
        <v>5</v>
      </c>
      <c r="F8" s="62">
        <v>6</v>
      </c>
      <c r="G8" s="61">
        <v>7</v>
      </c>
      <c r="H8" s="62">
        <v>8</v>
      </c>
      <c r="I8" s="61">
        <v>9</v>
      </c>
      <c r="J8" s="62">
        <v>10</v>
      </c>
      <c r="K8" s="61">
        <v>11</v>
      </c>
      <c r="L8" s="62">
        <v>12</v>
      </c>
      <c r="M8" s="61">
        <v>13</v>
      </c>
      <c r="N8" s="62">
        <v>14</v>
      </c>
      <c r="O8" s="61">
        <v>15</v>
      </c>
      <c r="P8" s="62">
        <v>16</v>
      </c>
      <c r="Q8" s="61">
        <v>17</v>
      </c>
      <c r="R8" s="62">
        <v>18</v>
      </c>
    </row>
    <row r="9" spans="1:20" ht="39.75" customHeight="1">
      <c r="A9" s="212" t="s">
        <v>115</v>
      </c>
      <c r="B9" s="212"/>
      <c r="C9" s="9">
        <f>C11+C24</f>
        <v>705706.24</v>
      </c>
      <c r="D9" s="9">
        <f aca="true" t="shared" si="0" ref="D9:R9">D11+D24</f>
        <v>0</v>
      </c>
      <c r="E9" s="9">
        <f t="shared" si="0"/>
        <v>0</v>
      </c>
      <c r="F9" s="9">
        <f t="shared" si="0"/>
        <v>0</v>
      </c>
      <c r="G9" s="9">
        <f t="shared" si="0"/>
        <v>7754</v>
      </c>
      <c r="H9" s="9">
        <f t="shared" si="0"/>
        <v>646063.8500000001</v>
      </c>
      <c r="I9" s="9">
        <f t="shared" si="0"/>
        <v>0</v>
      </c>
      <c r="J9" s="9">
        <f t="shared" si="0"/>
        <v>0</v>
      </c>
      <c r="K9" s="9">
        <f t="shared" si="0"/>
        <v>903</v>
      </c>
      <c r="L9" s="9">
        <f t="shared" si="0"/>
        <v>59642.39</v>
      </c>
      <c r="M9" s="9">
        <f t="shared" si="0"/>
        <v>0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0</v>
      </c>
      <c r="R9" s="9">
        <f t="shared" si="0"/>
        <v>0</v>
      </c>
      <c r="T9" s="75"/>
    </row>
    <row r="10" spans="1:18" ht="15">
      <c r="A10" s="215" t="s">
        <v>9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63"/>
    </row>
    <row r="11" spans="1:18" ht="15">
      <c r="A11" s="216" t="s">
        <v>10</v>
      </c>
      <c r="B11" s="216"/>
      <c r="C11" s="120">
        <f>C13</f>
        <v>354171.29000000004</v>
      </c>
      <c r="D11" s="120">
        <f aca="true" t="shared" si="1" ref="D11:R11">D13</f>
        <v>0</v>
      </c>
      <c r="E11" s="120">
        <f t="shared" si="1"/>
        <v>0</v>
      </c>
      <c r="F11" s="120">
        <f t="shared" si="1"/>
        <v>0</v>
      </c>
      <c r="G11" s="120">
        <f t="shared" si="1"/>
        <v>4090</v>
      </c>
      <c r="H11" s="120">
        <f t="shared" si="1"/>
        <v>294528.9</v>
      </c>
      <c r="I11" s="120">
        <f t="shared" si="1"/>
        <v>0</v>
      </c>
      <c r="J11" s="120">
        <f t="shared" si="1"/>
        <v>0</v>
      </c>
      <c r="K11" s="120">
        <f t="shared" si="1"/>
        <v>903</v>
      </c>
      <c r="L11" s="120">
        <f t="shared" si="1"/>
        <v>59642.39</v>
      </c>
      <c r="M11" s="120">
        <f t="shared" si="1"/>
        <v>0</v>
      </c>
      <c r="N11" s="120">
        <f t="shared" si="1"/>
        <v>0</v>
      </c>
      <c r="O11" s="120">
        <f t="shared" si="1"/>
        <v>0</v>
      </c>
      <c r="P11" s="120">
        <f t="shared" si="1"/>
        <v>0</v>
      </c>
      <c r="Q11" s="120">
        <f t="shared" si="1"/>
        <v>0</v>
      </c>
      <c r="R11" s="120">
        <f t="shared" si="1"/>
        <v>0</v>
      </c>
    </row>
    <row r="12" spans="1:18" ht="15">
      <c r="A12" s="211" t="s">
        <v>107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63"/>
    </row>
    <row r="13" spans="1:18" ht="37.5" customHeight="1">
      <c r="A13" s="212" t="s">
        <v>11</v>
      </c>
      <c r="B13" s="212"/>
      <c r="C13" s="5">
        <f aca="true" t="shared" si="2" ref="C13:R13">SUM(C14:C22)</f>
        <v>354171.29000000004</v>
      </c>
      <c r="D13" s="5">
        <f t="shared" si="2"/>
        <v>0</v>
      </c>
      <c r="E13" s="65">
        <f t="shared" si="2"/>
        <v>0</v>
      </c>
      <c r="F13" s="5">
        <f t="shared" si="2"/>
        <v>0</v>
      </c>
      <c r="G13" s="5">
        <f t="shared" si="2"/>
        <v>4090</v>
      </c>
      <c r="H13" s="5">
        <f t="shared" si="2"/>
        <v>294528.9</v>
      </c>
      <c r="I13" s="5">
        <f t="shared" si="2"/>
        <v>0</v>
      </c>
      <c r="J13" s="5">
        <f t="shared" si="2"/>
        <v>0</v>
      </c>
      <c r="K13" s="5">
        <f t="shared" si="2"/>
        <v>903</v>
      </c>
      <c r="L13" s="5">
        <f t="shared" si="2"/>
        <v>59642.39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 t="shared" si="2"/>
        <v>0</v>
      </c>
    </row>
    <row r="14" spans="1:18" ht="39">
      <c r="A14" s="66">
        <v>1</v>
      </c>
      <c r="B14" s="2" t="s">
        <v>77</v>
      </c>
      <c r="C14" s="71">
        <f>D14+F14+H14+J14+L14+N14+O14+P14+Q14+R14</f>
        <v>60375.91</v>
      </c>
      <c r="D14" s="69">
        <v>0</v>
      </c>
      <c r="E14" s="68">
        <v>0</v>
      </c>
      <c r="F14" s="69">
        <v>0</v>
      </c>
      <c r="G14" s="69">
        <v>450</v>
      </c>
      <c r="H14" s="71">
        <v>60375.91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</row>
    <row r="15" spans="1:18" ht="26.25">
      <c r="A15" s="66">
        <v>2</v>
      </c>
      <c r="B15" s="2" t="s">
        <v>17</v>
      </c>
      <c r="C15" s="71">
        <f aca="true" t="shared" si="3" ref="C15:C22">D15+F15+H15+J15+L15+N15+O15+P15+Q15+R15</f>
        <v>19320.38</v>
      </c>
      <c r="D15" s="69">
        <v>0</v>
      </c>
      <c r="E15" s="68">
        <v>0</v>
      </c>
      <c r="F15" s="69">
        <v>0</v>
      </c>
      <c r="G15" s="69">
        <v>640</v>
      </c>
      <c r="H15" s="71">
        <v>19320.38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</row>
    <row r="16" spans="1:18" ht="26.25">
      <c r="A16" s="66">
        <v>3</v>
      </c>
      <c r="B16" s="2" t="s">
        <v>18</v>
      </c>
      <c r="C16" s="71">
        <f t="shared" si="3"/>
        <v>52746.47</v>
      </c>
      <c r="D16" s="69">
        <v>0</v>
      </c>
      <c r="E16" s="68">
        <v>0</v>
      </c>
      <c r="F16" s="69">
        <v>0</v>
      </c>
      <c r="G16" s="69">
        <v>850</v>
      </c>
      <c r="H16" s="71">
        <v>52746.47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</row>
    <row r="17" spans="1:18" ht="26.25">
      <c r="A17" s="66">
        <v>4</v>
      </c>
      <c r="B17" s="2" t="s">
        <v>19</v>
      </c>
      <c r="C17" s="71">
        <f t="shared" si="3"/>
        <v>21145.97</v>
      </c>
      <c r="D17" s="69">
        <v>0</v>
      </c>
      <c r="E17" s="68">
        <v>0</v>
      </c>
      <c r="F17" s="69">
        <v>0</v>
      </c>
      <c r="G17" s="69">
        <v>300</v>
      </c>
      <c r="H17" s="71">
        <v>21145.97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</row>
    <row r="18" spans="1:18" ht="39">
      <c r="A18" s="66">
        <v>5</v>
      </c>
      <c r="B18" s="2" t="s">
        <v>20</v>
      </c>
      <c r="C18" s="71">
        <f t="shared" si="3"/>
        <v>31569.05</v>
      </c>
      <c r="D18" s="69">
        <v>0</v>
      </c>
      <c r="E18" s="68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453</v>
      </c>
      <c r="L18" s="71">
        <v>31569.05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</row>
    <row r="19" spans="1:18" ht="26.25">
      <c r="A19" s="66">
        <v>6</v>
      </c>
      <c r="B19" s="2" t="s">
        <v>21</v>
      </c>
      <c r="C19" s="71">
        <f t="shared" si="3"/>
        <v>62501.42</v>
      </c>
      <c r="D19" s="69">
        <v>0</v>
      </c>
      <c r="E19" s="68">
        <v>0</v>
      </c>
      <c r="F19" s="69">
        <v>0</v>
      </c>
      <c r="G19" s="69">
        <v>750</v>
      </c>
      <c r="H19" s="71">
        <v>62501.42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</row>
    <row r="20" spans="1:18" ht="26.25">
      <c r="A20" s="66">
        <v>7</v>
      </c>
      <c r="B20" s="2" t="s">
        <v>22</v>
      </c>
      <c r="C20" s="71">
        <f t="shared" si="3"/>
        <v>30236.82</v>
      </c>
      <c r="D20" s="69">
        <v>0</v>
      </c>
      <c r="E20" s="68">
        <v>0</v>
      </c>
      <c r="F20" s="69">
        <v>0</v>
      </c>
      <c r="G20" s="69">
        <v>380</v>
      </c>
      <c r="H20" s="71">
        <v>30236.82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</row>
    <row r="21" spans="1:18" ht="26.25">
      <c r="A21" s="66">
        <v>8</v>
      </c>
      <c r="B21" s="2" t="s">
        <v>23</v>
      </c>
      <c r="C21" s="71">
        <f t="shared" si="3"/>
        <v>22934.44</v>
      </c>
      <c r="D21" s="69">
        <v>0</v>
      </c>
      <c r="E21" s="68">
        <v>0</v>
      </c>
      <c r="F21" s="69">
        <v>0</v>
      </c>
      <c r="G21" s="69">
        <v>350</v>
      </c>
      <c r="H21" s="71">
        <v>22934.44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</row>
    <row r="22" spans="1:18" ht="26.25">
      <c r="A22" s="66">
        <v>9</v>
      </c>
      <c r="B22" s="2" t="s">
        <v>24</v>
      </c>
      <c r="C22" s="71">
        <f t="shared" si="3"/>
        <v>53340.83</v>
      </c>
      <c r="D22" s="69">
        <v>0</v>
      </c>
      <c r="E22" s="68">
        <v>0</v>
      </c>
      <c r="F22" s="69">
        <v>0</v>
      </c>
      <c r="G22" s="69">
        <v>370</v>
      </c>
      <c r="H22" s="69">
        <v>25267.49</v>
      </c>
      <c r="I22" s="69">
        <v>0</v>
      </c>
      <c r="J22" s="69">
        <v>0</v>
      </c>
      <c r="K22" s="69">
        <v>450</v>
      </c>
      <c r="L22" s="69">
        <v>28073.34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</row>
    <row r="23" spans="1:18" ht="15">
      <c r="A23" s="215" t="s">
        <v>25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63"/>
    </row>
    <row r="24" spans="1:18" ht="15">
      <c r="A24" s="205" t="s">
        <v>26</v>
      </c>
      <c r="B24" s="205"/>
      <c r="C24" s="9">
        <f>C26</f>
        <v>351534.95</v>
      </c>
      <c r="D24" s="9">
        <f aca="true" t="shared" si="4" ref="D24:R24">D26</f>
        <v>0</v>
      </c>
      <c r="E24" s="9">
        <f t="shared" si="4"/>
        <v>0</v>
      </c>
      <c r="F24" s="9">
        <f t="shared" si="4"/>
        <v>0</v>
      </c>
      <c r="G24" s="9">
        <f t="shared" si="4"/>
        <v>3664</v>
      </c>
      <c r="H24" s="9">
        <f t="shared" si="4"/>
        <v>351534.95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  <c r="N24" s="9">
        <f t="shared" si="4"/>
        <v>0</v>
      </c>
      <c r="O24" s="9">
        <f t="shared" si="4"/>
        <v>0</v>
      </c>
      <c r="P24" s="9">
        <f t="shared" si="4"/>
        <v>0</v>
      </c>
      <c r="Q24" s="9">
        <f t="shared" si="4"/>
        <v>0</v>
      </c>
      <c r="R24" s="9">
        <f t="shared" si="4"/>
        <v>0</v>
      </c>
    </row>
    <row r="25" spans="1:18" ht="15">
      <c r="A25" s="211" t="s">
        <v>107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63"/>
    </row>
    <row r="26" spans="1:20" ht="42.75" customHeight="1">
      <c r="A26" s="167" t="s">
        <v>11</v>
      </c>
      <c r="B26" s="168"/>
      <c r="C26" s="5">
        <f aca="true" t="shared" si="5" ref="C26:R26">SUM(C27:C32)</f>
        <v>351534.95</v>
      </c>
      <c r="D26" s="5">
        <f t="shared" si="5"/>
        <v>0</v>
      </c>
      <c r="E26" s="5">
        <f t="shared" si="5"/>
        <v>0</v>
      </c>
      <c r="F26" s="5">
        <f t="shared" si="5"/>
        <v>0</v>
      </c>
      <c r="G26" s="5">
        <f t="shared" si="5"/>
        <v>3664</v>
      </c>
      <c r="H26" s="5">
        <f t="shared" si="5"/>
        <v>351534.95</v>
      </c>
      <c r="I26" s="5">
        <f t="shared" si="5"/>
        <v>0</v>
      </c>
      <c r="J26" s="5">
        <f t="shared" si="5"/>
        <v>0</v>
      </c>
      <c r="K26" s="5">
        <f t="shared" si="5"/>
        <v>0</v>
      </c>
      <c r="L26" s="5">
        <f t="shared" si="5"/>
        <v>0</v>
      </c>
      <c r="M26" s="5">
        <f t="shared" si="5"/>
        <v>0</v>
      </c>
      <c r="N26" s="5">
        <f t="shared" si="5"/>
        <v>0</v>
      </c>
      <c r="O26" s="5">
        <f t="shared" si="5"/>
        <v>0</v>
      </c>
      <c r="P26" s="5">
        <f t="shared" si="5"/>
        <v>0</v>
      </c>
      <c r="Q26" s="5">
        <f t="shared" si="5"/>
        <v>0</v>
      </c>
      <c r="R26" s="5">
        <f t="shared" si="5"/>
        <v>0</v>
      </c>
      <c r="T26" s="75"/>
    </row>
    <row r="27" spans="1:18" ht="25.5">
      <c r="A27" s="66">
        <v>1</v>
      </c>
      <c r="B27" s="147" t="s">
        <v>108</v>
      </c>
      <c r="C27" s="72">
        <f aca="true" t="shared" si="6" ref="C27:C32">D27+F27+H27+J27+L27+N27+O27+P27+Q27+R27</f>
        <v>69050.27</v>
      </c>
      <c r="D27" s="67">
        <v>0</v>
      </c>
      <c r="E27" s="68">
        <v>0</v>
      </c>
      <c r="F27" s="67">
        <v>0</v>
      </c>
      <c r="G27" s="67">
        <v>788</v>
      </c>
      <c r="H27" s="67">
        <v>69050.27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</row>
    <row r="28" spans="1:18" ht="25.5">
      <c r="A28" s="66">
        <v>2</v>
      </c>
      <c r="B28" s="147" t="s">
        <v>109</v>
      </c>
      <c r="C28" s="72">
        <f t="shared" si="6"/>
        <v>19208.98</v>
      </c>
      <c r="D28" s="67">
        <v>0</v>
      </c>
      <c r="E28" s="68">
        <v>0</v>
      </c>
      <c r="F28" s="67">
        <v>0</v>
      </c>
      <c r="G28" s="67">
        <v>228</v>
      </c>
      <c r="H28" s="67">
        <v>19208.98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</row>
    <row r="29" spans="1:18" ht="38.25">
      <c r="A29" s="66">
        <v>3</v>
      </c>
      <c r="B29" s="147" t="s">
        <v>110</v>
      </c>
      <c r="C29" s="72">
        <f t="shared" si="6"/>
        <v>60734.94</v>
      </c>
      <c r="D29" s="67">
        <v>0</v>
      </c>
      <c r="E29" s="68">
        <v>0</v>
      </c>
      <c r="F29" s="67">
        <v>0</v>
      </c>
      <c r="G29" s="67">
        <v>600</v>
      </c>
      <c r="H29" s="67">
        <v>60734.94</v>
      </c>
      <c r="I29" s="67">
        <v>0</v>
      </c>
      <c r="J29" s="67">
        <v>0</v>
      </c>
      <c r="K29" s="69">
        <v>0</v>
      </c>
      <c r="L29" s="69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</row>
    <row r="30" spans="1:18" ht="25.5">
      <c r="A30" s="66">
        <v>4</v>
      </c>
      <c r="B30" s="147" t="s">
        <v>111</v>
      </c>
      <c r="C30" s="72">
        <f t="shared" si="6"/>
        <v>69617.55</v>
      </c>
      <c r="D30" s="69">
        <v>0</v>
      </c>
      <c r="E30" s="68">
        <v>0</v>
      </c>
      <c r="F30" s="67">
        <v>0</v>
      </c>
      <c r="G30" s="67">
        <v>689</v>
      </c>
      <c r="H30" s="67">
        <v>69617.55</v>
      </c>
      <c r="I30" s="67">
        <v>0</v>
      </c>
      <c r="J30" s="67">
        <v>0</v>
      </c>
      <c r="K30" s="69">
        <v>0</v>
      </c>
      <c r="L30" s="69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</row>
    <row r="31" spans="1:18" ht="25.5">
      <c r="A31" s="66">
        <v>5</v>
      </c>
      <c r="B31" s="147" t="s">
        <v>112</v>
      </c>
      <c r="C31" s="72">
        <f t="shared" si="6"/>
        <v>70989.08</v>
      </c>
      <c r="D31" s="73">
        <v>0</v>
      </c>
      <c r="E31" s="68">
        <v>0</v>
      </c>
      <c r="F31" s="67">
        <v>0</v>
      </c>
      <c r="G31" s="67">
        <v>695</v>
      </c>
      <c r="H31" s="67">
        <v>70989.08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</row>
    <row r="32" spans="1:18" ht="25.5">
      <c r="A32" s="66">
        <v>6</v>
      </c>
      <c r="B32" s="147" t="s">
        <v>113</v>
      </c>
      <c r="C32" s="72">
        <f t="shared" si="6"/>
        <v>61934.13</v>
      </c>
      <c r="D32" s="69">
        <v>0</v>
      </c>
      <c r="E32" s="68">
        <v>0</v>
      </c>
      <c r="F32" s="67">
        <v>0</v>
      </c>
      <c r="G32" s="67">
        <v>664</v>
      </c>
      <c r="H32" s="67">
        <v>61934.13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9">
        <v>0</v>
      </c>
      <c r="R32" s="67">
        <v>0</v>
      </c>
    </row>
  </sheetData>
  <sheetProtection/>
  <mergeCells count="21">
    <mergeCell ref="O2:Q2"/>
    <mergeCell ref="A5:A7"/>
    <mergeCell ref="B5:B7"/>
    <mergeCell ref="C5:C6"/>
    <mergeCell ref="D5:N5"/>
    <mergeCell ref="E6:F6"/>
    <mergeCell ref="O5:R5"/>
    <mergeCell ref="A23:Q23"/>
    <mergeCell ref="A9:B9"/>
    <mergeCell ref="A10:Q10"/>
    <mergeCell ref="A11:B11"/>
    <mergeCell ref="D3:O3"/>
    <mergeCell ref="A24:B24"/>
    <mergeCell ref="A25:Q25"/>
    <mergeCell ref="A26:B26"/>
    <mergeCell ref="A12:Q12"/>
    <mergeCell ref="A13:B13"/>
    <mergeCell ref="G6:H6"/>
    <mergeCell ref="I6:J6"/>
    <mergeCell ref="K6:L6"/>
    <mergeCell ref="M6:N6"/>
  </mergeCell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25">
      <selection activeCell="C5" sqref="C5:I5"/>
    </sheetView>
  </sheetViews>
  <sheetFormatPr defaultColWidth="9.140625" defaultRowHeight="15"/>
  <cols>
    <col min="1" max="1" width="5.00390625" style="119" customWidth="1"/>
    <col min="2" max="2" width="19.28125" style="10" customWidth="1"/>
    <col min="3" max="3" width="15.421875" style="10" customWidth="1"/>
    <col min="4" max="4" width="14.00390625" style="10" customWidth="1"/>
    <col min="5" max="5" width="14.140625" style="10" customWidth="1"/>
    <col min="6" max="6" width="13.57421875" style="10" customWidth="1"/>
    <col min="7" max="7" width="13.00390625" style="10" customWidth="1"/>
    <col min="8" max="8" width="14.140625" style="10" customWidth="1"/>
    <col min="9" max="9" width="14.8515625" style="10" customWidth="1"/>
    <col min="10" max="10" width="11.8515625" style="10" customWidth="1"/>
    <col min="11" max="11" width="12.421875" style="10" customWidth="1"/>
    <col min="12" max="12" width="13.8515625" style="10" customWidth="1"/>
    <col min="13" max="13" width="12.421875" style="10" customWidth="1"/>
    <col min="14" max="14" width="12.8515625" style="10" customWidth="1"/>
    <col min="15" max="15" width="11.421875" style="10" bestFit="1" customWidth="1"/>
    <col min="16" max="16" width="12.421875" style="10" bestFit="1" customWidth="1"/>
    <col min="17" max="17" width="9.140625" style="10" customWidth="1"/>
    <col min="18" max="18" width="11.421875" style="10" bestFit="1" customWidth="1"/>
    <col min="19" max="16384" width="9.140625" style="10" customWidth="1"/>
  </cols>
  <sheetData>
    <row r="1" spans="11:14" ht="15">
      <c r="K1" s="64" t="s">
        <v>97</v>
      </c>
      <c r="L1" s="64"/>
      <c r="M1" s="64"/>
      <c r="N1" s="64"/>
    </row>
    <row r="2" spans="11:14" ht="66.75" customHeight="1">
      <c r="K2" s="201" t="s">
        <v>32</v>
      </c>
      <c r="L2" s="201"/>
      <c r="M2" s="201"/>
      <c r="N2" s="201"/>
    </row>
    <row r="3" spans="3:12" ht="95.25" customHeight="1">
      <c r="C3" s="217" t="s">
        <v>98</v>
      </c>
      <c r="D3" s="217"/>
      <c r="E3" s="217"/>
      <c r="F3" s="217"/>
      <c r="G3" s="217"/>
      <c r="H3" s="217"/>
      <c r="I3" s="217"/>
      <c r="J3" s="217"/>
      <c r="K3" s="217"/>
      <c r="L3" s="148"/>
    </row>
    <row r="5" spans="1:14" ht="31.5" customHeight="1">
      <c r="A5" s="195" t="s">
        <v>0</v>
      </c>
      <c r="B5" s="225" t="s">
        <v>1</v>
      </c>
      <c r="C5" s="223" t="s">
        <v>87</v>
      </c>
      <c r="D5" s="223"/>
      <c r="E5" s="223"/>
      <c r="F5" s="223"/>
      <c r="G5" s="223"/>
      <c r="H5" s="223"/>
      <c r="I5" s="223"/>
      <c r="J5" s="228" t="s">
        <v>96</v>
      </c>
      <c r="K5" s="228"/>
      <c r="L5" s="228"/>
      <c r="M5" s="228"/>
      <c r="N5" s="228"/>
    </row>
    <row r="6" spans="1:14" ht="15" customHeight="1">
      <c r="A6" s="195"/>
      <c r="B6" s="226"/>
      <c r="C6" s="180" t="s">
        <v>88</v>
      </c>
      <c r="D6" s="174" t="s">
        <v>95</v>
      </c>
      <c r="E6" s="175"/>
      <c r="F6" s="175"/>
      <c r="G6" s="175"/>
      <c r="H6" s="175"/>
      <c r="I6" s="176"/>
      <c r="J6" s="177" t="s">
        <v>88</v>
      </c>
      <c r="K6" s="174" t="s">
        <v>95</v>
      </c>
      <c r="L6" s="175"/>
      <c r="M6" s="175"/>
      <c r="N6" s="176"/>
    </row>
    <row r="7" spans="1:14" ht="82.5" customHeight="1">
      <c r="A7" s="195"/>
      <c r="B7" s="226"/>
      <c r="C7" s="182"/>
      <c r="D7" s="145" t="s">
        <v>89</v>
      </c>
      <c r="E7" s="145" t="s">
        <v>90</v>
      </c>
      <c r="F7" s="145" t="s">
        <v>91</v>
      </c>
      <c r="G7" s="145" t="s">
        <v>92</v>
      </c>
      <c r="H7" s="145" t="s">
        <v>93</v>
      </c>
      <c r="I7" s="145" t="s">
        <v>94</v>
      </c>
      <c r="J7" s="179"/>
      <c r="K7" s="145" t="s">
        <v>89</v>
      </c>
      <c r="L7" s="145" t="s">
        <v>90</v>
      </c>
      <c r="M7" s="145" t="s">
        <v>91</v>
      </c>
      <c r="N7" s="145" t="s">
        <v>93</v>
      </c>
    </row>
    <row r="8" spans="1:14" ht="15">
      <c r="A8" s="195"/>
      <c r="B8" s="227"/>
      <c r="C8" s="6" t="s">
        <v>73</v>
      </c>
      <c r="D8" s="149" t="s">
        <v>73</v>
      </c>
      <c r="E8" s="149" t="s">
        <v>73</v>
      </c>
      <c r="F8" s="149" t="s">
        <v>73</v>
      </c>
      <c r="G8" s="149" t="s">
        <v>73</v>
      </c>
      <c r="H8" s="149" t="s">
        <v>73</v>
      </c>
      <c r="I8" s="149" t="s">
        <v>73</v>
      </c>
      <c r="J8" s="149" t="s">
        <v>73</v>
      </c>
      <c r="K8" s="149" t="s">
        <v>73</v>
      </c>
      <c r="L8" s="149" t="s">
        <v>73</v>
      </c>
      <c r="M8" s="149" t="s">
        <v>73</v>
      </c>
      <c r="N8" s="149" t="s">
        <v>73</v>
      </c>
    </row>
    <row r="9" spans="1:14" ht="15">
      <c r="A9" s="12">
        <v>1</v>
      </c>
      <c r="B9" s="8">
        <v>2</v>
      </c>
      <c r="C9" s="12">
        <v>3</v>
      </c>
      <c r="D9" s="8">
        <v>4</v>
      </c>
      <c r="E9" s="12">
        <v>5</v>
      </c>
      <c r="F9" s="8">
        <v>6</v>
      </c>
      <c r="G9" s="12">
        <v>7</v>
      </c>
      <c r="H9" s="8">
        <v>8</v>
      </c>
      <c r="I9" s="12">
        <v>9</v>
      </c>
      <c r="J9" s="8">
        <v>10</v>
      </c>
      <c r="K9" s="12">
        <v>11</v>
      </c>
      <c r="L9" s="8">
        <v>12</v>
      </c>
      <c r="M9" s="12">
        <v>13</v>
      </c>
      <c r="N9" s="8">
        <v>14</v>
      </c>
    </row>
    <row r="10" spans="1:18" ht="42.75" customHeight="1">
      <c r="A10" s="212" t="s">
        <v>11</v>
      </c>
      <c r="B10" s="212"/>
      <c r="C10" s="9">
        <f>C12+C25</f>
        <v>0</v>
      </c>
      <c r="D10" s="9">
        <f aca="true" t="shared" si="0" ref="D10:N10">D12+D25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P10" s="75"/>
      <c r="R10" s="75"/>
    </row>
    <row r="11" spans="1:14" ht="15">
      <c r="A11" s="229" t="s">
        <v>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</row>
    <row r="12" spans="1:14" ht="15">
      <c r="A12" s="231" t="s">
        <v>10</v>
      </c>
      <c r="B12" s="232"/>
      <c r="C12" s="120">
        <f>C14</f>
        <v>0</v>
      </c>
      <c r="D12" s="120">
        <f aca="true" t="shared" si="1" ref="D12:N12">D14</f>
        <v>0</v>
      </c>
      <c r="E12" s="120">
        <f t="shared" si="1"/>
        <v>0</v>
      </c>
      <c r="F12" s="120">
        <f t="shared" si="1"/>
        <v>0</v>
      </c>
      <c r="G12" s="120">
        <f t="shared" si="1"/>
        <v>0</v>
      </c>
      <c r="H12" s="120">
        <f t="shared" si="1"/>
        <v>0</v>
      </c>
      <c r="I12" s="120">
        <f t="shared" si="1"/>
        <v>0</v>
      </c>
      <c r="J12" s="120">
        <f t="shared" si="1"/>
        <v>0</v>
      </c>
      <c r="K12" s="120">
        <f t="shared" si="1"/>
        <v>0</v>
      </c>
      <c r="L12" s="120">
        <f t="shared" si="1"/>
        <v>0</v>
      </c>
      <c r="M12" s="120">
        <f t="shared" si="1"/>
        <v>0</v>
      </c>
      <c r="N12" s="120">
        <f t="shared" si="1"/>
        <v>0</v>
      </c>
    </row>
    <row r="13" spans="1:14" ht="15">
      <c r="A13" s="211" t="s">
        <v>107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</row>
    <row r="14" spans="1:14" ht="39.75" customHeight="1">
      <c r="A14" s="212" t="s">
        <v>11</v>
      </c>
      <c r="B14" s="212"/>
      <c r="C14" s="5">
        <f aca="true" t="shared" si="2" ref="C14:N14">SUM(C15:C23)</f>
        <v>0</v>
      </c>
      <c r="D14" s="5">
        <f t="shared" si="2"/>
        <v>0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</row>
    <row r="15" spans="1:14" ht="39">
      <c r="A15" s="66">
        <v>1</v>
      </c>
      <c r="B15" s="2" t="s">
        <v>77</v>
      </c>
      <c r="C15" s="71">
        <f>SUM(D15:I15)</f>
        <v>0</v>
      </c>
      <c r="D15" s="69">
        <v>0</v>
      </c>
      <c r="E15" s="69">
        <v>0</v>
      </c>
      <c r="F15" s="71">
        <v>0</v>
      </c>
      <c r="G15" s="69">
        <v>0</v>
      </c>
      <c r="H15" s="69">
        <v>0</v>
      </c>
      <c r="I15" s="69">
        <v>0</v>
      </c>
      <c r="J15" s="69">
        <f>SUM(K15:N15)</f>
        <v>0</v>
      </c>
      <c r="K15" s="69">
        <v>0</v>
      </c>
      <c r="L15" s="69">
        <v>0</v>
      </c>
      <c r="M15" s="69">
        <v>0</v>
      </c>
      <c r="N15" s="69">
        <v>0</v>
      </c>
    </row>
    <row r="16" spans="1:14" ht="26.25">
      <c r="A16" s="66">
        <v>2</v>
      </c>
      <c r="B16" s="2" t="s">
        <v>17</v>
      </c>
      <c r="C16" s="71">
        <f aca="true" t="shared" si="3" ref="C16:C23">SUM(D16:I16)</f>
        <v>0</v>
      </c>
      <c r="D16" s="69">
        <v>0</v>
      </c>
      <c r="E16" s="69">
        <v>0</v>
      </c>
      <c r="F16" s="71">
        <v>0</v>
      </c>
      <c r="G16" s="69">
        <v>0</v>
      </c>
      <c r="H16" s="69">
        <v>0</v>
      </c>
      <c r="I16" s="69">
        <v>0</v>
      </c>
      <c r="J16" s="69">
        <f aca="true" t="shared" si="4" ref="J16:J23">SUM(K16:N16)</f>
        <v>0</v>
      </c>
      <c r="K16" s="69">
        <v>0</v>
      </c>
      <c r="L16" s="69">
        <v>0</v>
      </c>
      <c r="M16" s="69">
        <v>0</v>
      </c>
      <c r="N16" s="69">
        <v>0</v>
      </c>
    </row>
    <row r="17" spans="1:14" ht="26.25">
      <c r="A17" s="66">
        <v>3</v>
      </c>
      <c r="B17" s="2" t="s">
        <v>18</v>
      </c>
      <c r="C17" s="71">
        <f t="shared" si="3"/>
        <v>0</v>
      </c>
      <c r="D17" s="69">
        <v>0</v>
      </c>
      <c r="E17" s="69">
        <v>0</v>
      </c>
      <c r="F17" s="71">
        <v>0</v>
      </c>
      <c r="G17" s="69">
        <v>0</v>
      </c>
      <c r="H17" s="69">
        <v>0</v>
      </c>
      <c r="I17" s="69">
        <v>0</v>
      </c>
      <c r="J17" s="69">
        <f t="shared" si="4"/>
        <v>0</v>
      </c>
      <c r="K17" s="69">
        <v>0</v>
      </c>
      <c r="L17" s="69">
        <v>0</v>
      </c>
      <c r="M17" s="69">
        <v>0</v>
      </c>
      <c r="N17" s="69">
        <v>0</v>
      </c>
    </row>
    <row r="18" spans="1:14" ht="26.25">
      <c r="A18" s="66">
        <v>4</v>
      </c>
      <c r="B18" s="2" t="s">
        <v>19</v>
      </c>
      <c r="C18" s="71">
        <f t="shared" si="3"/>
        <v>0</v>
      </c>
      <c r="D18" s="69">
        <v>0</v>
      </c>
      <c r="E18" s="69">
        <v>0</v>
      </c>
      <c r="F18" s="71">
        <v>0</v>
      </c>
      <c r="G18" s="69">
        <v>0</v>
      </c>
      <c r="H18" s="69">
        <v>0</v>
      </c>
      <c r="I18" s="69">
        <v>0</v>
      </c>
      <c r="J18" s="69">
        <f t="shared" si="4"/>
        <v>0</v>
      </c>
      <c r="K18" s="69">
        <v>0</v>
      </c>
      <c r="L18" s="69">
        <v>0</v>
      </c>
      <c r="M18" s="69">
        <v>0</v>
      </c>
      <c r="N18" s="69">
        <v>0</v>
      </c>
    </row>
    <row r="19" spans="1:14" ht="39">
      <c r="A19" s="66">
        <v>5</v>
      </c>
      <c r="B19" s="2" t="s">
        <v>20</v>
      </c>
      <c r="C19" s="71">
        <f t="shared" si="3"/>
        <v>0</v>
      </c>
      <c r="D19" s="69">
        <v>0</v>
      </c>
      <c r="E19" s="69">
        <v>0</v>
      </c>
      <c r="F19" s="69">
        <v>0</v>
      </c>
      <c r="G19" s="69">
        <v>0</v>
      </c>
      <c r="H19" s="71">
        <v>0</v>
      </c>
      <c r="I19" s="69">
        <v>0</v>
      </c>
      <c r="J19" s="69">
        <f t="shared" si="4"/>
        <v>0</v>
      </c>
      <c r="K19" s="69">
        <v>0</v>
      </c>
      <c r="L19" s="69">
        <v>0</v>
      </c>
      <c r="M19" s="69">
        <v>0</v>
      </c>
      <c r="N19" s="69">
        <v>0</v>
      </c>
    </row>
    <row r="20" spans="1:14" ht="26.25">
      <c r="A20" s="66">
        <v>6</v>
      </c>
      <c r="B20" s="2" t="s">
        <v>21</v>
      </c>
      <c r="C20" s="71">
        <f t="shared" si="3"/>
        <v>0</v>
      </c>
      <c r="D20" s="69">
        <v>0</v>
      </c>
      <c r="E20" s="69">
        <v>0</v>
      </c>
      <c r="F20" s="71">
        <v>0</v>
      </c>
      <c r="G20" s="69">
        <v>0</v>
      </c>
      <c r="H20" s="69">
        <v>0</v>
      </c>
      <c r="I20" s="69">
        <v>0</v>
      </c>
      <c r="J20" s="69">
        <f t="shared" si="4"/>
        <v>0</v>
      </c>
      <c r="K20" s="69">
        <v>0</v>
      </c>
      <c r="L20" s="69">
        <v>0</v>
      </c>
      <c r="M20" s="69">
        <v>0</v>
      </c>
      <c r="N20" s="69">
        <v>0</v>
      </c>
    </row>
    <row r="21" spans="1:14" ht="26.25">
      <c r="A21" s="66">
        <v>7</v>
      </c>
      <c r="B21" s="2" t="s">
        <v>22</v>
      </c>
      <c r="C21" s="71">
        <f t="shared" si="3"/>
        <v>0</v>
      </c>
      <c r="D21" s="69">
        <v>0</v>
      </c>
      <c r="E21" s="69">
        <v>0</v>
      </c>
      <c r="F21" s="71">
        <v>0</v>
      </c>
      <c r="G21" s="69">
        <v>0</v>
      </c>
      <c r="H21" s="69">
        <v>0</v>
      </c>
      <c r="I21" s="69">
        <v>0</v>
      </c>
      <c r="J21" s="69">
        <f t="shared" si="4"/>
        <v>0</v>
      </c>
      <c r="K21" s="69">
        <v>0</v>
      </c>
      <c r="L21" s="69">
        <v>0</v>
      </c>
      <c r="M21" s="69">
        <v>0</v>
      </c>
      <c r="N21" s="69">
        <v>0</v>
      </c>
    </row>
    <row r="22" spans="1:14" ht="26.25">
      <c r="A22" s="66">
        <v>8</v>
      </c>
      <c r="B22" s="2" t="s">
        <v>23</v>
      </c>
      <c r="C22" s="71">
        <f t="shared" si="3"/>
        <v>0</v>
      </c>
      <c r="D22" s="69">
        <v>0</v>
      </c>
      <c r="E22" s="69">
        <v>0</v>
      </c>
      <c r="F22" s="71">
        <v>0</v>
      </c>
      <c r="G22" s="69">
        <v>0</v>
      </c>
      <c r="H22" s="69">
        <v>0</v>
      </c>
      <c r="I22" s="69">
        <v>0</v>
      </c>
      <c r="J22" s="69">
        <f t="shared" si="4"/>
        <v>0</v>
      </c>
      <c r="K22" s="69">
        <v>0</v>
      </c>
      <c r="L22" s="69">
        <v>0</v>
      </c>
      <c r="M22" s="69">
        <v>0</v>
      </c>
      <c r="N22" s="69">
        <v>0</v>
      </c>
    </row>
    <row r="23" spans="1:14" ht="26.25">
      <c r="A23" s="66">
        <v>9</v>
      </c>
      <c r="B23" s="2" t="s">
        <v>24</v>
      </c>
      <c r="C23" s="71">
        <f t="shared" si="3"/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f t="shared" si="4"/>
        <v>0</v>
      </c>
      <c r="K23" s="69">
        <v>0</v>
      </c>
      <c r="L23" s="69">
        <v>0</v>
      </c>
      <c r="M23" s="69">
        <v>0</v>
      </c>
      <c r="N23" s="69">
        <v>0</v>
      </c>
    </row>
    <row r="24" spans="1:14" ht="15">
      <c r="A24" s="215" t="s">
        <v>25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</row>
    <row r="25" spans="1:14" ht="15">
      <c r="A25" s="205" t="s">
        <v>26</v>
      </c>
      <c r="B25" s="205"/>
      <c r="C25" s="9">
        <f>C27</f>
        <v>0</v>
      </c>
      <c r="D25" s="9">
        <f aca="true" t="shared" si="5" ref="D25:N25">D27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0</v>
      </c>
    </row>
    <row r="26" spans="1:16" ht="15">
      <c r="A26" s="211" t="s">
        <v>107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P26" s="75"/>
    </row>
    <row r="27" spans="1:16" ht="37.5" customHeight="1">
      <c r="A27" s="167" t="s">
        <v>11</v>
      </c>
      <c r="B27" s="168"/>
      <c r="C27" s="76">
        <f aca="true" t="shared" si="6" ref="C27:N27">SUM(C28:C33)</f>
        <v>0</v>
      </c>
      <c r="D27" s="5">
        <f t="shared" si="6"/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5">
        <f t="shared" si="6"/>
        <v>0</v>
      </c>
      <c r="P27" s="75"/>
    </row>
    <row r="28" spans="1:14" ht="25.5">
      <c r="A28" s="66">
        <v>1</v>
      </c>
      <c r="B28" s="147" t="s">
        <v>108</v>
      </c>
      <c r="C28" s="73">
        <f aca="true" t="shared" si="7" ref="C28:C33">SUM(D28:I28)</f>
        <v>0</v>
      </c>
      <c r="D28" s="73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f>SUM(K28:N28)</f>
        <v>0</v>
      </c>
      <c r="K28" s="67">
        <v>0</v>
      </c>
      <c r="L28" s="67">
        <v>0</v>
      </c>
      <c r="M28" s="67">
        <v>0</v>
      </c>
      <c r="N28" s="67">
        <v>0</v>
      </c>
    </row>
    <row r="29" spans="1:14" ht="25.5">
      <c r="A29" s="66">
        <v>2</v>
      </c>
      <c r="B29" s="147" t="s">
        <v>109</v>
      </c>
      <c r="C29" s="73">
        <f t="shared" si="7"/>
        <v>0</v>
      </c>
      <c r="D29" s="73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f>SUM(K29:N29)</f>
        <v>0</v>
      </c>
      <c r="K29" s="67">
        <v>0</v>
      </c>
      <c r="L29" s="67">
        <v>0</v>
      </c>
      <c r="M29" s="67">
        <v>0</v>
      </c>
      <c r="N29" s="67">
        <v>0</v>
      </c>
    </row>
    <row r="30" spans="1:14" ht="38.25">
      <c r="A30" s="66">
        <v>3</v>
      </c>
      <c r="B30" s="147" t="s">
        <v>110</v>
      </c>
      <c r="C30" s="73">
        <f t="shared" si="7"/>
        <v>0</v>
      </c>
      <c r="D30" s="73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f>SUM(K30:N30)</f>
        <v>0</v>
      </c>
      <c r="K30" s="67">
        <v>0</v>
      </c>
      <c r="L30" s="67">
        <v>0</v>
      </c>
      <c r="M30" s="67">
        <v>0</v>
      </c>
      <c r="N30" s="67">
        <v>0</v>
      </c>
    </row>
    <row r="31" spans="1:14" ht="27" customHeight="1">
      <c r="A31" s="66">
        <v>4</v>
      </c>
      <c r="B31" s="147" t="s">
        <v>111</v>
      </c>
      <c r="C31" s="73">
        <f t="shared" si="7"/>
        <v>0</v>
      </c>
      <c r="D31" s="73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f>SUM(K31:N31)</f>
        <v>0</v>
      </c>
      <c r="K31" s="67">
        <v>0</v>
      </c>
      <c r="L31" s="67">
        <v>0</v>
      </c>
      <c r="M31" s="67">
        <v>0</v>
      </c>
      <c r="N31" s="67">
        <v>0</v>
      </c>
    </row>
    <row r="32" spans="1:14" ht="26.25" customHeight="1">
      <c r="A32" s="66">
        <v>5</v>
      </c>
      <c r="B32" s="147" t="s">
        <v>112</v>
      </c>
      <c r="C32" s="73">
        <f t="shared" si="7"/>
        <v>0</v>
      </c>
      <c r="D32" s="73">
        <v>0</v>
      </c>
      <c r="E32" s="73">
        <v>0</v>
      </c>
      <c r="F32" s="73">
        <v>0</v>
      </c>
      <c r="G32" s="67">
        <v>0</v>
      </c>
      <c r="H32" s="67">
        <v>0</v>
      </c>
      <c r="I32" s="67">
        <v>0</v>
      </c>
      <c r="J32" s="67">
        <f>SUM(K32:N32)</f>
        <v>0</v>
      </c>
      <c r="K32" s="67">
        <v>0</v>
      </c>
      <c r="L32" s="67">
        <v>0</v>
      </c>
      <c r="M32" s="67">
        <v>0</v>
      </c>
      <c r="N32" s="67">
        <v>0</v>
      </c>
    </row>
    <row r="33" spans="1:14" ht="25.5">
      <c r="A33" s="66">
        <v>6</v>
      </c>
      <c r="B33" s="147" t="s">
        <v>113</v>
      </c>
      <c r="C33" s="73">
        <f t="shared" si="7"/>
        <v>0</v>
      </c>
      <c r="D33" s="73">
        <v>0</v>
      </c>
      <c r="E33" s="73">
        <v>0</v>
      </c>
      <c r="F33" s="73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</row>
  </sheetData>
  <sheetProtection/>
  <mergeCells count="19">
    <mergeCell ref="K2:N2"/>
    <mergeCell ref="C3:K3"/>
    <mergeCell ref="C5:I5"/>
    <mergeCell ref="D6:I6"/>
    <mergeCell ref="C6:C7"/>
    <mergeCell ref="J6:J7"/>
    <mergeCell ref="K6:N6"/>
    <mergeCell ref="A13:N13"/>
    <mergeCell ref="A14:B14"/>
    <mergeCell ref="A26:N26"/>
    <mergeCell ref="A27:B27"/>
    <mergeCell ref="A24:N24"/>
    <mergeCell ref="A25:B25"/>
    <mergeCell ref="A5:A8"/>
    <mergeCell ref="B5:B8"/>
    <mergeCell ref="J5:N5"/>
    <mergeCell ref="A10:B10"/>
    <mergeCell ref="A11:N11"/>
    <mergeCell ref="A12:B12"/>
  </mergeCells>
  <printOptions/>
  <pageMargins left="0.1968503937007874" right="0.1968503937007874" top="0.35433070866141736" bottom="0.1968503937007874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5"/>
  <sheetViews>
    <sheetView view="pageBreakPreview" zoomScale="75" zoomScaleSheetLayoutView="75" zoomScalePageLayoutView="0" workbookViewId="0" topLeftCell="A1">
      <selection activeCell="A9" sqref="A9:B9"/>
    </sheetView>
  </sheetViews>
  <sheetFormatPr defaultColWidth="9.140625" defaultRowHeight="15"/>
  <cols>
    <col min="1" max="1" width="4.7109375" style="119" customWidth="1"/>
    <col min="2" max="2" width="20.7109375" style="10" customWidth="1"/>
    <col min="3" max="3" width="14.421875" style="10" customWidth="1"/>
    <col min="4" max="4" width="14.140625" style="10" customWidth="1"/>
    <col min="5" max="5" width="9.140625" style="10" customWidth="1"/>
    <col min="6" max="6" width="13.28125" style="10" customWidth="1"/>
    <col min="7" max="7" width="11.00390625" style="10" customWidth="1"/>
    <col min="8" max="8" width="14.140625" style="10" customWidth="1"/>
    <col min="9" max="9" width="9.140625" style="10" customWidth="1"/>
    <col min="10" max="10" width="12.57421875" style="10" customWidth="1"/>
    <col min="11" max="11" width="10.421875" style="10" customWidth="1"/>
    <col min="12" max="12" width="13.140625" style="10" customWidth="1"/>
    <col min="13" max="13" width="9.140625" style="10" customWidth="1"/>
    <col min="14" max="14" width="14.00390625" style="10" customWidth="1"/>
    <col min="15" max="15" width="12.7109375" style="10" customWidth="1"/>
    <col min="16" max="16" width="12.8515625" style="10" customWidth="1"/>
    <col min="17" max="17" width="13.140625" style="10" customWidth="1"/>
    <col min="18" max="18" width="12.421875" style="10" bestFit="1" customWidth="1"/>
    <col min="19" max="19" width="15.00390625" style="10" bestFit="1" customWidth="1"/>
    <col min="20" max="16384" width="9.140625" style="10" customWidth="1"/>
  </cols>
  <sheetData>
    <row r="1" spans="15:18" ht="15">
      <c r="O1" s="121"/>
      <c r="P1" s="242" t="s">
        <v>85</v>
      </c>
      <c r="Q1" s="242"/>
      <c r="R1" s="242"/>
    </row>
    <row r="2" spans="15:18" ht="78.75" customHeight="1">
      <c r="O2" s="122"/>
      <c r="P2" s="201" t="s">
        <v>32</v>
      </c>
      <c r="Q2" s="201"/>
      <c r="R2" s="201"/>
    </row>
    <row r="3" spans="4:15" ht="62.25" customHeight="1">
      <c r="D3" s="217" t="s">
        <v>86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5" spans="1:18" ht="26.25" customHeight="1">
      <c r="A5" s="195" t="s">
        <v>0</v>
      </c>
      <c r="B5" s="218" t="s">
        <v>1</v>
      </c>
      <c r="C5" s="221" t="s">
        <v>82</v>
      </c>
      <c r="D5" s="223" t="s">
        <v>78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174" t="s">
        <v>79</v>
      </c>
      <c r="P5" s="175"/>
      <c r="Q5" s="175"/>
      <c r="R5" s="176"/>
    </row>
    <row r="6" spans="1:18" ht="153">
      <c r="A6" s="196"/>
      <c r="B6" s="219"/>
      <c r="C6" s="222"/>
      <c r="D6" s="150" t="s">
        <v>65</v>
      </c>
      <c r="E6" s="213" t="s">
        <v>66</v>
      </c>
      <c r="F6" s="214"/>
      <c r="G6" s="213" t="s">
        <v>67</v>
      </c>
      <c r="H6" s="214"/>
      <c r="I6" s="213" t="s">
        <v>68</v>
      </c>
      <c r="J6" s="214"/>
      <c r="K6" s="213" t="s">
        <v>69</v>
      </c>
      <c r="L6" s="214"/>
      <c r="M6" s="213" t="s">
        <v>70</v>
      </c>
      <c r="N6" s="214"/>
      <c r="O6" s="145" t="s">
        <v>71</v>
      </c>
      <c r="P6" s="145" t="s">
        <v>72</v>
      </c>
      <c r="Q6" s="145" t="s">
        <v>80</v>
      </c>
      <c r="R6" s="123" t="s">
        <v>101</v>
      </c>
    </row>
    <row r="7" spans="1:18" ht="15">
      <c r="A7" s="196"/>
      <c r="B7" s="220"/>
      <c r="C7" s="6" t="s">
        <v>73</v>
      </c>
      <c r="D7" s="7" t="s">
        <v>73</v>
      </c>
      <c r="E7" s="4" t="s">
        <v>74</v>
      </c>
      <c r="F7" s="149" t="s">
        <v>73</v>
      </c>
      <c r="G7" s="149" t="s">
        <v>75</v>
      </c>
      <c r="H7" s="149" t="s">
        <v>73</v>
      </c>
      <c r="I7" s="7" t="s">
        <v>75</v>
      </c>
      <c r="J7" s="7" t="s">
        <v>73</v>
      </c>
      <c r="K7" s="149" t="s">
        <v>75</v>
      </c>
      <c r="L7" s="149" t="s">
        <v>73</v>
      </c>
      <c r="M7" s="149" t="s">
        <v>76</v>
      </c>
      <c r="N7" s="149" t="s">
        <v>73</v>
      </c>
      <c r="O7" s="7" t="s">
        <v>73</v>
      </c>
      <c r="P7" s="7" t="s">
        <v>73</v>
      </c>
      <c r="Q7" s="7" t="s">
        <v>73</v>
      </c>
      <c r="R7" s="7" t="s">
        <v>73</v>
      </c>
    </row>
    <row r="8" spans="1:18" ht="15">
      <c r="A8" s="61">
        <v>1</v>
      </c>
      <c r="B8" s="62">
        <v>2</v>
      </c>
      <c r="C8" s="61">
        <v>3</v>
      </c>
      <c r="D8" s="62">
        <v>4</v>
      </c>
      <c r="E8" s="61">
        <v>5</v>
      </c>
      <c r="F8" s="62">
        <v>6</v>
      </c>
      <c r="G8" s="61">
        <v>7</v>
      </c>
      <c r="H8" s="62">
        <v>8</v>
      </c>
      <c r="I8" s="61">
        <v>9</v>
      </c>
      <c r="J8" s="62">
        <v>10</v>
      </c>
      <c r="K8" s="61">
        <v>11</v>
      </c>
      <c r="L8" s="62">
        <v>12</v>
      </c>
      <c r="M8" s="61">
        <v>13</v>
      </c>
      <c r="N8" s="62">
        <v>14</v>
      </c>
      <c r="O8" s="61">
        <v>15</v>
      </c>
      <c r="P8" s="62">
        <v>16</v>
      </c>
      <c r="Q8" s="61">
        <v>17</v>
      </c>
      <c r="R8" s="62">
        <v>18</v>
      </c>
    </row>
    <row r="9" spans="1:19" ht="40.5" customHeight="1">
      <c r="A9" s="212" t="s">
        <v>11</v>
      </c>
      <c r="B9" s="212"/>
      <c r="C9" s="9">
        <f>C11+C24</f>
        <v>17642656.520000003</v>
      </c>
      <c r="D9" s="9">
        <f aca="true" t="shared" si="0" ref="D9:R9">D11+D24</f>
        <v>0</v>
      </c>
      <c r="E9" s="9">
        <f t="shared" si="0"/>
        <v>0</v>
      </c>
      <c r="F9" s="9">
        <f t="shared" si="0"/>
        <v>0</v>
      </c>
      <c r="G9" s="9">
        <f t="shared" si="0"/>
        <v>7754</v>
      </c>
      <c r="H9" s="9">
        <f t="shared" si="0"/>
        <v>16151596.95</v>
      </c>
      <c r="I9" s="9">
        <f t="shared" si="0"/>
        <v>0</v>
      </c>
      <c r="J9" s="9">
        <f t="shared" si="0"/>
        <v>0</v>
      </c>
      <c r="K9" s="9">
        <f t="shared" si="0"/>
        <v>903</v>
      </c>
      <c r="L9" s="9">
        <f t="shared" si="0"/>
        <v>1491059.57</v>
      </c>
      <c r="M9" s="9">
        <f t="shared" si="0"/>
        <v>0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0</v>
      </c>
      <c r="R9" s="9">
        <f t="shared" si="0"/>
        <v>0</v>
      </c>
      <c r="S9" s="75"/>
    </row>
    <row r="10" spans="1:18" ht="15">
      <c r="A10" s="215" t="s">
        <v>25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63"/>
    </row>
    <row r="11" spans="1:18" ht="15">
      <c r="A11" s="216" t="s">
        <v>26</v>
      </c>
      <c r="B11" s="216"/>
      <c r="C11" s="120">
        <f>C13</f>
        <v>8854281.870000001</v>
      </c>
      <c r="D11" s="120">
        <f aca="true" t="shared" si="1" ref="D11:R11">D13</f>
        <v>0</v>
      </c>
      <c r="E11" s="120">
        <f t="shared" si="1"/>
        <v>0</v>
      </c>
      <c r="F11" s="120">
        <f t="shared" si="1"/>
        <v>0</v>
      </c>
      <c r="G11" s="120">
        <f t="shared" si="1"/>
        <v>4090</v>
      </c>
      <c r="H11" s="120">
        <f t="shared" si="1"/>
        <v>7363222.3</v>
      </c>
      <c r="I11" s="120">
        <f t="shared" si="1"/>
        <v>0</v>
      </c>
      <c r="J11" s="120">
        <f t="shared" si="1"/>
        <v>0</v>
      </c>
      <c r="K11" s="120">
        <f t="shared" si="1"/>
        <v>903</v>
      </c>
      <c r="L11" s="120">
        <f t="shared" si="1"/>
        <v>1491059.57</v>
      </c>
      <c r="M11" s="120">
        <f t="shared" si="1"/>
        <v>0</v>
      </c>
      <c r="N11" s="120">
        <f t="shared" si="1"/>
        <v>0</v>
      </c>
      <c r="O11" s="120">
        <f t="shared" si="1"/>
        <v>0</v>
      </c>
      <c r="P11" s="120">
        <f t="shared" si="1"/>
        <v>0</v>
      </c>
      <c r="Q11" s="120">
        <f t="shared" si="1"/>
        <v>0</v>
      </c>
      <c r="R11" s="120">
        <f t="shared" si="1"/>
        <v>0</v>
      </c>
    </row>
    <row r="12" spans="1:18" ht="15">
      <c r="A12" s="211" t="s">
        <v>107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63"/>
    </row>
    <row r="13" spans="1:18" ht="40.5" customHeight="1">
      <c r="A13" s="212" t="s">
        <v>11</v>
      </c>
      <c r="B13" s="212"/>
      <c r="C13" s="5">
        <f aca="true" t="shared" si="2" ref="C13:Q13">SUM(C14:C22)</f>
        <v>8854281.870000001</v>
      </c>
      <c r="D13" s="5">
        <f t="shared" si="2"/>
        <v>0</v>
      </c>
      <c r="E13" s="65">
        <f t="shared" si="2"/>
        <v>0</v>
      </c>
      <c r="F13" s="5">
        <f t="shared" si="2"/>
        <v>0</v>
      </c>
      <c r="G13" s="5">
        <f t="shared" si="2"/>
        <v>4090</v>
      </c>
      <c r="H13" s="5">
        <f t="shared" si="2"/>
        <v>7363222.3</v>
      </c>
      <c r="I13" s="5">
        <f t="shared" si="2"/>
        <v>0</v>
      </c>
      <c r="J13" s="5">
        <f t="shared" si="2"/>
        <v>0</v>
      </c>
      <c r="K13" s="5">
        <f t="shared" si="2"/>
        <v>903</v>
      </c>
      <c r="L13" s="5">
        <f t="shared" si="2"/>
        <v>1491059.57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>SUM(Q14:Q22)</f>
        <v>0</v>
      </c>
    </row>
    <row r="14" spans="1:18" ht="26.25">
      <c r="A14" s="66">
        <v>1</v>
      </c>
      <c r="B14" s="2" t="s">
        <v>77</v>
      </c>
      <c r="C14" s="71">
        <f>D14+F14+H14+J14+L14+N14+O14+P14+Q14+R14</f>
        <v>1509397.69</v>
      </c>
      <c r="D14" s="69">
        <v>0</v>
      </c>
      <c r="E14" s="68">
        <v>0</v>
      </c>
      <c r="F14" s="69">
        <v>0</v>
      </c>
      <c r="G14" s="69">
        <v>450</v>
      </c>
      <c r="H14" s="71">
        <v>1509397.69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</row>
    <row r="15" spans="1:18" ht="26.25">
      <c r="A15" s="66">
        <v>2</v>
      </c>
      <c r="B15" s="2" t="s">
        <v>17</v>
      </c>
      <c r="C15" s="71">
        <f aca="true" t="shared" si="3" ref="C15:C22">D15+F15+H15+J15+L15+N15+O15+P15+Q15+R15</f>
        <v>483009.42</v>
      </c>
      <c r="D15" s="69">
        <v>0</v>
      </c>
      <c r="E15" s="68">
        <v>0</v>
      </c>
      <c r="F15" s="69">
        <v>0</v>
      </c>
      <c r="G15" s="69">
        <v>640</v>
      </c>
      <c r="H15" s="71">
        <v>483009.42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</row>
    <row r="16" spans="1:18" ht="26.25">
      <c r="A16" s="66">
        <v>3</v>
      </c>
      <c r="B16" s="2" t="s">
        <v>18</v>
      </c>
      <c r="C16" s="71">
        <f t="shared" si="3"/>
        <v>1318661.73</v>
      </c>
      <c r="D16" s="69">
        <v>0</v>
      </c>
      <c r="E16" s="68">
        <v>0</v>
      </c>
      <c r="F16" s="69">
        <v>0</v>
      </c>
      <c r="G16" s="69">
        <v>850</v>
      </c>
      <c r="H16" s="71">
        <v>1318661.73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</row>
    <row r="17" spans="1:18" ht="26.25">
      <c r="A17" s="66">
        <v>4</v>
      </c>
      <c r="B17" s="2" t="s">
        <v>19</v>
      </c>
      <c r="C17" s="71">
        <f t="shared" si="3"/>
        <v>528649.33</v>
      </c>
      <c r="D17" s="69">
        <v>0</v>
      </c>
      <c r="E17" s="68">
        <v>0</v>
      </c>
      <c r="F17" s="69">
        <v>0</v>
      </c>
      <c r="G17" s="69">
        <v>300</v>
      </c>
      <c r="H17" s="71">
        <v>528649.33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</row>
    <row r="18" spans="1:18" ht="39">
      <c r="A18" s="66">
        <v>5</v>
      </c>
      <c r="B18" s="2" t="s">
        <v>20</v>
      </c>
      <c r="C18" s="71">
        <f t="shared" si="3"/>
        <v>789226.15</v>
      </c>
      <c r="D18" s="69">
        <v>0</v>
      </c>
      <c r="E18" s="68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453</v>
      </c>
      <c r="L18" s="71">
        <v>789226.15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</row>
    <row r="19" spans="1:18" ht="26.25">
      <c r="A19" s="66">
        <v>6</v>
      </c>
      <c r="B19" s="2" t="s">
        <v>21</v>
      </c>
      <c r="C19" s="71">
        <f t="shared" si="3"/>
        <v>1562535.38</v>
      </c>
      <c r="D19" s="69">
        <v>0</v>
      </c>
      <c r="E19" s="68">
        <v>0</v>
      </c>
      <c r="F19" s="69">
        <v>0</v>
      </c>
      <c r="G19" s="69">
        <v>750</v>
      </c>
      <c r="H19" s="71">
        <v>1562535.38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</row>
    <row r="20" spans="1:18" ht="26.25">
      <c r="A20" s="66">
        <v>7</v>
      </c>
      <c r="B20" s="2" t="s">
        <v>22</v>
      </c>
      <c r="C20" s="71">
        <f t="shared" si="3"/>
        <v>755920.58</v>
      </c>
      <c r="D20" s="69">
        <v>0</v>
      </c>
      <c r="E20" s="68">
        <v>0</v>
      </c>
      <c r="F20" s="69">
        <v>0</v>
      </c>
      <c r="G20" s="69">
        <v>380</v>
      </c>
      <c r="H20" s="71">
        <v>755920.58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</row>
    <row r="21" spans="1:18" ht="26.25">
      <c r="A21" s="66">
        <v>8</v>
      </c>
      <c r="B21" s="2" t="s">
        <v>23</v>
      </c>
      <c r="C21" s="71">
        <f t="shared" si="3"/>
        <v>573360.96</v>
      </c>
      <c r="D21" s="69">
        <v>0</v>
      </c>
      <c r="E21" s="68">
        <v>0</v>
      </c>
      <c r="F21" s="69">
        <v>0</v>
      </c>
      <c r="G21" s="69">
        <v>350</v>
      </c>
      <c r="H21" s="71">
        <v>573360.96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</row>
    <row r="22" spans="1:18" ht="26.25">
      <c r="A22" s="66">
        <v>9</v>
      </c>
      <c r="B22" s="2" t="s">
        <v>24</v>
      </c>
      <c r="C22" s="71">
        <f t="shared" si="3"/>
        <v>1333520.63</v>
      </c>
      <c r="D22" s="69">
        <v>0</v>
      </c>
      <c r="E22" s="68">
        <v>0</v>
      </c>
      <c r="F22" s="69">
        <v>0</v>
      </c>
      <c r="G22" s="69">
        <v>370</v>
      </c>
      <c r="H22" s="69">
        <v>631687.21</v>
      </c>
      <c r="I22" s="69">
        <v>0</v>
      </c>
      <c r="J22" s="69">
        <v>0</v>
      </c>
      <c r="K22" s="69">
        <v>450</v>
      </c>
      <c r="L22" s="69">
        <v>701833.42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</row>
    <row r="23" spans="1:18" ht="15">
      <c r="A23" s="229" t="s">
        <v>28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3"/>
      <c r="R23" s="63"/>
    </row>
    <row r="24" spans="1:18" ht="15">
      <c r="A24" s="205" t="s">
        <v>29</v>
      </c>
      <c r="B24" s="205"/>
      <c r="C24" s="9">
        <f>C26</f>
        <v>8788374.65</v>
      </c>
      <c r="D24" s="9">
        <f aca="true" t="shared" si="4" ref="D24:R24">D26</f>
        <v>0</v>
      </c>
      <c r="E24" s="9">
        <f t="shared" si="4"/>
        <v>0</v>
      </c>
      <c r="F24" s="9">
        <f t="shared" si="4"/>
        <v>0</v>
      </c>
      <c r="G24" s="9">
        <f t="shared" si="4"/>
        <v>3664</v>
      </c>
      <c r="H24" s="9">
        <f t="shared" si="4"/>
        <v>8788374.65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  <c r="N24" s="9">
        <f t="shared" si="4"/>
        <v>0</v>
      </c>
      <c r="O24" s="9">
        <f t="shared" si="4"/>
        <v>0</v>
      </c>
      <c r="P24" s="9">
        <f t="shared" si="4"/>
        <v>0</v>
      </c>
      <c r="Q24" s="9">
        <f t="shared" si="4"/>
        <v>0</v>
      </c>
      <c r="R24" s="9">
        <f t="shared" si="4"/>
        <v>0</v>
      </c>
    </row>
    <row r="25" spans="1:18" ht="15">
      <c r="A25" s="211" t="s">
        <v>107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63"/>
    </row>
    <row r="26" spans="1:19" ht="38.25" customHeight="1">
      <c r="A26" s="167" t="s">
        <v>11</v>
      </c>
      <c r="B26" s="168"/>
      <c r="C26" s="5">
        <f aca="true" t="shared" si="5" ref="C26:R26">SUM(C27:C32)</f>
        <v>8788374.65</v>
      </c>
      <c r="D26" s="5">
        <f t="shared" si="5"/>
        <v>0</v>
      </c>
      <c r="E26" s="5">
        <f t="shared" si="5"/>
        <v>0</v>
      </c>
      <c r="F26" s="5">
        <f t="shared" si="5"/>
        <v>0</v>
      </c>
      <c r="G26" s="5">
        <f t="shared" si="5"/>
        <v>3664</v>
      </c>
      <c r="H26" s="5">
        <f t="shared" si="5"/>
        <v>8788374.65</v>
      </c>
      <c r="I26" s="5">
        <f t="shared" si="5"/>
        <v>0</v>
      </c>
      <c r="J26" s="5">
        <f t="shared" si="5"/>
        <v>0</v>
      </c>
      <c r="K26" s="5">
        <f t="shared" si="5"/>
        <v>0</v>
      </c>
      <c r="L26" s="5">
        <f t="shared" si="5"/>
        <v>0</v>
      </c>
      <c r="M26" s="5">
        <f t="shared" si="5"/>
        <v>0</v>
      </c>
      <c r="N26" s="5">
        <f t="shared" si="5"/>
        <v>0</v>
      </c>
      <c r="O26" s="5">
        <f t="shared" si="5"/>
        <v>0</v>
      </c>
      <c r="P26" s="5">
        <f t="shared" si="5"/>
        <v>0</v>
      </c>
      <c r="Q26" s="5">
        <f t="shared" si="5"/>
        <v>0</v>
      </c>
      <c r="R26" s="5">
        <f t="shared" si="5"/>
        <v>0</v>
      </c>
      <c r="S26" s="75"/>
    </row>
    <row r="27" spans="1:18" ht="25.5">
      <c r="A27" s="66">
        <v>1</v>
      </c>
      <c r="B27" s="147" t="s">
        <v>108</v>
      </c>
      <c r="C27" s="72">
        <f aca="true" t="shared" si="6" ref="C27:C32">D27+F27+H27+J27+L27+N27+O27+P27+Q27+R27</f>
        <v>1726256.93</v>
      </c>
      <c r="D27" s="67">
        <v>0</v>
      </c>
      <c r="E27" s="68">
        <v>0</v>
      </c>
      <c r="F27" s="67">
        <v>0</v>
      </c>
      <c r="G27" s="67">
        <v>788</v>
      </c>
      <c r="H27" s="67">
        <v>1726256.93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</row>
    <row r="28" spans="1:18" ht="25.5">
      <c r="A28" s="66">
        <v>2</v>
      </c>
      <c r="B28" s="147" t="s">
        <v>109</v>
      </c>
      <c r="C28" s="72">
        <f t="shared" si="6"/>
        <v>480224.62</v>
      </c>
      <c r="D28" s="67">
        <v>0</v>
      </c>
      <c r="E28" s="68">
        <v>0</v>
      </c>
      <c r="F28" s="67">
        <v>0</v>
      </c>
      <c r="G28" s="67">
        <v>228</v>
      </c>
      <c r="H28" s="67">
        <v>480224.62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</row>
    <row r="29" spans="1:18" ht="25.5">
      <c r="A29" s="66">
        <v>3</v>
      </c>
      <c r="B29" s="147" t="s">
        <v>110</v>
      </c>
      <c r="C29" s="72">
        <f t="shared" si="6"/>
        <v>1518373.66</v>
      </c>
      <c r="D29" s="67">
        <v>0</v>
      </c>
      <c r="E29" s="68">
        <v>0</v>
      </c>
      <c r="F29" s="67">
        <v>0</v>
      </c>
      <c r="G29" s="67">
        <v>600</v>
      </c>
      <c r="H29" s="67">
        <v>1518373.66</v>
      </c>
      <c r="I29" s="67">
        <v>0</v>
      </c>
      <c r="J29" s="67">
        <v>0</v>
      </c>
      <c r="K29" s="69">
        <v>0</v>
      </c>
      <c r="L29" s="69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</row>
    <row r="30" spans="1:18" ht="25.5">
      <c r="A30" s="66">
        <v>4</v>
      </c>
      <c r="B30" s="147" t="s">
        <v>111</v>
      </c>
      <c r="C30" s="72">
        <f t="shared" si="6"/>
        <v>1740438.95</v>
      </c>
      <c r="D30" s="67">
        <v>0</v>
      </c>
      <c r="E30" s="68">
        <v>0</v>
      </c>
      <c r="F30" s="67">
        <v>0</v>
      </c>
      <c r="G30" s="67">
        <v>689</v>
      </c>
      <c r="H30" s="67">
        <v>1740438.95</v>
      </c>
      <c r="I30" s="67">
        <v>0</v>
      </c>
      <c r="J30" s="67">
        <v>0</v>
      </c>
      <c r="K30" s="69">
        <v>0</v>
      </c>
      <c r="L30" s="69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</row>
    <row r="31" spans="1:18" ht="25.5">
      <c r="A31" s="66">
        <v>5</v>
      </c>
      <c r="B31" s="147" t="s">
        <v>112</v>
      </c>
      <c r="C31" s="72">
        <f t="shared" si="6"/>
        <v>1774727.12</v>
      </c>
      <c r="D31" s="67">
        <v>0</v>
      </c>
      <c r="E31" s="68">
        <v>0</v>
      </c>
      <c r="F31" s="67">
        <v>0</v>
      </c>
      <c r="G31" s="67">
        <v>695</v>
      </c>
      <c r="H31" s="67">
        <v>1774727.12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</row>
    <row r="32" spans="1:18" ht="25.5">
      <c r="A32" s="66">
        <v>6</v>
      </c>
      <c r="B32" s="147" t="s">
        <v>113</v>
      </c>
      <c r="C32" s="72">
        <f t="shared" si="6"/>
        <v>1548353.37</v>
      </c>
      <c r="D32" s="67">
        <v>0</v>
      </c>
      <c r="E32" s="68">
        <v>0</v>
      </c>
      <c r="F32" s="67">
        <v>0</v>
      </c>
      <c r="G32" s="67">
        <v>664</v>
      </c>
      <c r="H32" s="67">
        <v>1548353.37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9">
        <v>0</v>
      </c>
      <c r="R32" s="67">
        <v>0</v>
      </c>
    </row>
    <row r="33" spans="1:17" s="59" customFormat="1" ht="1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1:17" s="59" customFormat="1" ht="15">
      <c r="A34" s="236"/>
      <c r="B34" s="236"/>
      <c r="C34" s="60"/>
      <c r="D34" s="60"/>
      <c r="E34" s="45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s="59" customFormat="1" ht="15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1:17" s="59" customFormat="1" ht="15">
      <c r="A36" s="237"/>
      <c r="B36" s="238"/>
      <c r="C36" s="13"/>
      <c r="D36" s="14"/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59" customFormat="1" ht="15">
      <c r="A37" s="16"/>
      <c r="B37" s="17"/>
      <c r="C37" s="18"/>
      <c r="D37" s="19"/>
      <c r="E37" s="20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s="59" customFormat="1" ht="15">
      <c r="A38" s="16"/>
      <c r="B38" s="17"/>
      <c r="C38" s="18"/>
      <c r="D38" s="19"/>
      <c r="E38" s="20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s="59" customFormat="1" ht="15">
      <c r="A39" s="16"/>
      <c r="B39" s="17"/>
      <c r="C39" s="18"/>
      <c r="D39" s="18"/>
      <c r="E39" s="20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s="59" customFormat="1" ht="15">
      <c r="A40" s="16"/>
      <c r="B40" s="17"/>
      <c r="C40" s="18"/>
      <c r="D40" s="18"/>
      <c r="E40" s="20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s="59" customFormat="1" ht="15">
      <c r="A41" s="16"/>
      <c r="B41" s="17"/>
      <c r="C41" s="18"/>
      <c r="D41" s="18"/>
      <c r="E41" s="20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s="59" customFormat="1" ht="15">
      <c r="A42" s="16"/>
      <c r="B42" s="17"/>
      <c r="C42" s="18"/>
      <c r="D42" s="18"/>
      <c r="E42" s="2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s="59" customFormat="1" ht="15">
      <c r="A43" s="16"/>
      <c r="B43" s="17"/>
      <c r="C43" s="18"/>
      <c r="D43" s="19"/>
      <c r="E43" s="20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59" customFormat="1" ht="15">
      <c r="A44" s="16"/>
      <c r="B44" s="17"/>
      <c r="C44" s="18"/>
      <c r="D44" s="18"/>
      <c r="E44" s="2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59" customFormat="1" ht="15">
      <c r="A45" s="16"/>
      <c r="B45" s="17"/>
      <c r="C45" s="18"/>
      <c r="D45" s="18"/>
      <c r="E45" s="20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s="59" customFormat="1" ht="15">
      <c r="A46" s="16"/>
      <c r="B46" s="17"/>
      <c r="C46" s="18"/>
      <c r="D46" s="18"/>
      <c r="E46" s="20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s="59" customFormat="1" ht="15">
      <c r="A47" s="16"/>
      <c r="B47" s="17"/>
      <c r="C47" s="18"/>
      <c r="D47" s="18"/>
      <c r="E47" s="20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s="59" customFormat="1" ht="15">
      <c r="A48" s="16"/>
      <c r="B48" s="17"/>
      <c r="C48" s="18"/>
      <c r="D48" s="18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s="59" customFormat="1" ht="15">
      <c r="A49" s="16"/>
      <c r="B49" s="17"/>
      <c r="C49" s="18"/>
      <c r="D49" s="19"/>
      <c r="E49" s="20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s="59" customFormat="1" ht="15">
      <c r="A50" s="16"/>
      <c r="B50" s="21"/>
      <c r="C50" s="18"/>
      <c r="D50" s="19"/>
      <c r="E50" s="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s="59" customFormat="1" ht="15">
      <c r="A51" s="16"/>
      <c r="B51" s="17"/>
      <c r="C51" s="18"/>
      <c r="D51" s="18"/>
      <c r="E51" s="20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s="59" customFormat="1" ht="15">
      <c r="A52" s="16"/>
      <c r="B52" s="17"/>
      <c r="C52" s="18"/>
      <c r="D52" s="18"/>
      <c r="E52" s="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s="59" customFormat="1" ht="15">
      <c r="A53" s="16"/>
      <c r="B53" s="17"/>
      <c r="C53" s="18"/>
      <c r="D53" s="18"/>
      <c r="E53" s="2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s="59" customFormat="1" ht="15">
      <c r="A54" s="16"/>
      <c r="B54" s="17"/>
      <c r="C54" s="18"/>
      <c r="D54" s="19"/>
      <c r="E54" s="2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s="59" customFormat="1" ht="15">
      <c r="A55" s="16"/>
      <c r="B55" s="22"/>
      <c r="C55" s="18"/>
      <c r="D55" s="18"/>
      <c r="E55" s="2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s="59" customFormat="1" ht="15">
      <c r="A56" s="16"/>
      <c r="B56" s="22"/>
      <c r="C56" s="18"/>
      <c r="D56" s="19"/>
      <c r="E56" s="20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s="59" customFormat="1" ht="15">
      <c r="A57" s="16"/>
      <c r="B57" s="22"/>
      <c r="C57" s="18"/>
      <c r="D57" s="18"/>
      <c r="E57" s="2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s="59" customFormat="1" ht="15">
      <c r="A58" s="16"/>
      <c r="B58" s="22"/>
      <c r="C58" s="18"/>
      <c r="D58" s="18"/>
      <c r="E58" s="2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s="59" customFormat="1" ht="15">
      <c r="A59" s="16"/>
      <c r="B59" s="21"/>
      <c r="C59" s="18"/>
      <c r="D59" s="19"/>
      <c r="E59" s="20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s="59" customFormat="1" ht="15">
      <c r="A60" s="16"/>
      <c r="B60" s="22"/>
      <c r="C60" s="18"/>
      <c r="D60" s="19"/>
      <c r="E60" s="20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3"/>
    </row>
    <row r="61" spans="1:17" s="59" customFormat="1" ht="15">
      <c r="A61" s="16"/>
      <c r="B61" s="22"/>
      <c r="C61" s="18"/>
      <c r="D61" s="19"/>
      <c r="E61" s="2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59" customFormat="1" ht="15">
      <c r="A62" s="16"/>
      <c r="B62" s="22"/>
      <c r="C62" s="18"/>
      <c r="D62" s="19"/>
      <c r="E62" s="20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59" customFormat="1" ht="15">
      <c r="A63" s="16"/>
      <c r="B63" s="22"/>
      <c r="C63" s="18"/>
      <c r="D63" s="19"/>
      <c r="E63" s="20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s="59" customFormat="1" ht="15">
      <c r="A64" s="16"/>
      <c r="B64" s="22"/>
      <c r="C64" s="18"/>
      <c r="D64" s="18"/>
      <c r="E64" s="20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s="59" customFormat="1" ht="15">
      <c r="A65" s="16"/>
      <c r="B65" s="22"/>
      <c r="C65" s="18"/>
      <c r="D65" s="18"/>
      <c r="E65" s="20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s="59" customFormat="1" ht="15">
      <c r="A66" s="16"/>
      <c r="B66" s="22"/>
      <c r="C66" s="18"/>
      <c r="D66" s="19"/>
      <c r="E66" s="20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s="59" customFormat="1" ht="15">
      <c r="A67" s="16"/>
      <c r="B67" s="22"/>
      <c r="C67" s="18"/>
      <c r="D67" s="19"/>
      <c r="E67" s="20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s="59" customFormat="1" ht="15">
      <c r="A68" s="16"/>
      <c r="B68" s="22"/>
      <c r="C68" s="18"/>
      <c r="D68" s="19"/>
      <c r="E68" s="20"/>
      <c r="F68" s="19"/>
      <c r="G68" s="19"/>
      <c r="H68" s="18"/>
      <c r="I68" s="19"/>
      <c r="J68" s="19"/>
      <c r="K68" s="19"/>
      <c r="L68" s="19"/>
      <c r="M68" s="19"/>
      <c r="N68" s="19"/>
      <c r="O68" s="19"/>
      <c r="P68" s="19"/>
      <c r="Q68" s="19"/>
    </row>
    <row r="69" spans="1:17" s="59" customFormat="1" ht="15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1:17" s="59" customFormat="1" ht="15">
      <c r="A70" s="241"/>
      <c r="B70" s="241"/>
      <c r="C70" s="13"/>
      <c r="D70" s="13"/>
      <c r="E70" s="15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s="59" customFormat="1" ht="15">
      <c r="A71" s="24"/>
      <c r="B71" s="25"/>
      <c r="C71" s="26"/>
      <c r="D71" s="19"/>
      <c r="E71" s="20"/>
      <c r="F71" s="19"/>
      <c r="G71" s="19"/>
      <c r="H71" s="27"/>
      <c r="I71" s="19"/>
      <c r="J71" s="19"/>
      <c r="K71" s="19"/>
      <c r="L71" s="28"/>
      <c r="M71" s="19"/>
      <c r="N71" s="19"/>
      <c r="O71" s="19"/>
      <c r="P71" s="19"/>
      <c r="Q71" s="19"/>
    </row>
    <row r="72" spans="1:17" s="59" customFormat="1" ht="15">
      <c r="A72" s="24"/>
      <c r="B72" s="25"/>
      <c r="C72" s="26"/>
      <c r="D72" s="19"/>
      <c r="E72" s="20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s="59" customFormat="1" ht="15">
      <c r="A73" s="24"/>
      <c r="B73" s="25"/>
      <c r="C73" s="26"/>
      <c r="D73" s="19"/>
      <c r="E73" s="20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s="59" customFormat="1" ht="15">
      <c r="A74" s="24"/>
      <c r="B74" s="25"/>
      <c r="C74" s="26"/>
      <c r="D74" s="19"/>
      <c r="E74" s="20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s="59" customFormat="1" ht="15">
      <c r="A75" s="16"/>
      <c r="B75" s="25"/>
      <c r="C75" s="26"/>
      <c r="D75" s="19"/>
      <c r="E75" s="20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s="59" customFormat="1" ht="15">
      <c r="A76" s="16"/>
      <c r="B76" s="25"/>
      <c r="C76" s="26"/>
      <c r="D76" s="19"/>
      <c r="E76" s="20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s="59" customFormat="1" ht="15">
      <c r="A77" s="16"/>
      <c r="B77" s="25"/>
      <c r="C77" s="26"/>
      <c r="D77" s="19"/>
      <c r="E77" s="20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s="59" customFormat="1" ht="15">
      <c r="A78" s="16"/>
      <c r="B78" s="29"/>
      <c r="C78" s="26"/>
      <c r="D78" s="19"/>
      <c r="E78" s="20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 s="59" customFormat="1" ht="15">
      <c r="A79" s="16"/>
      <c r="B79" s="25"/>
      <c r="C79" s="26"/>
      <c r="D79" s="19"/>
      <c r="E79" s="20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s="59" customFormat="1" ht="15">
      <c r="A80" s="16"/>
      <c r="B80" s="25"/>
      <c r="C80" s="26"/>
      <c r="D80" s="19"/>
      <c r="E80" s="20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s="59" customFormat="1" ht="15">
      <c r="A81" s="16"/>
      <c r="B81" s="25"/>
      <c r="C81" s="26"/>
      <c r="D81" s="19"/>
      <c r="E81" s="20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s="59" customFormat="1" ht="15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1:17" s="59" customFormat="1" ht="15">
      <c r="A83" s="237"/>
      <c r="B83" s="237"/>
      <c r="C83" s="13"/>
      <c r="D83" s="13"/>
      <c r="E83" s="15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s="59" customFormat="1" ht="15">
      <c r="A84" s="16"/>
      <c r="B84" s="30"/>
      <c r="C84" s="28"/>
      <c r="D84" s="19"/>
      <c r="E84" s="20"/>
      <c r="F84" s="19"/>
      <c r="G84" s="19"/>
      <c r="H84" s="28"/>
      <c r="I84" s="19"/>
      <c r="J84" s="19"/>
      <c r="K84" s="19"/>
      <c r="L84" s="19"/>
      <c r="M84" s="19"/>
      <c r="N84" s="19"/>
      <c r="O84" s="19"/>
      <c r="P84" s="19"/>
      <c r="Q84" s="19"/>
    </row>
    <row r="85" spans="1:17" s="59" customFormat="1" ht="15">
      <c r="A85" s="16"/>
      <c r="B85" s="30"/>
      <c r="C85" s="28"/>
      <c r="D85" s="19"/>
      <c r="E85" s="20"/>
      <c r="F85" s="19"/>
      <c r="G85" s="19"/>
      <c r="H85" s="28"/>
      <c r="I85" s="19"/>
      <c r="J85" s="19"/>
      <c r="K85" s="19"/>
      <c r="L85" s="19"/>
      <c r="M85" s="19"/>
      <c r="N85" s="19"/>
      <c r="O85" s="19"/>
      <c r="P85" s="19"/>
      <c r="Q85" s="19"/>
    </row>
    <row r="86" spans="1:17" s="59" customFormat="1" ht="15">
      <c r="A86" s="16"/>
      <c r="B86" s="30"/>
      <c r="C86" s="28"/>
      <c r="D86" s="19"/>
      <c r="E86" s="20"/>
      <c r="F86" s="19"/>
      <c r="G86" s="19"/>
      <c r="H86" s="28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59" customFormat="1" ht="15">
      <c r="A87" s="16"/>
      <c r="B87" s="30"/>
      <c r="C87" s="28"/>
      <c r="D87" s="19"/>
      <c r="E87" s="20"/>
      <c r="F87" s="19"/>
      <c r="G87" s="19"/>
      <c r="H87" s="28"/>
      <c r="I87" s="19"/>
      <c r="J87" s="19"/>
      <c r="K87" s="19"/>
      <c r="L87" s="19"/>
      <c r="M87" s="19"/>
      <c r="N87" s="19"/>
      <c r="O87" s="19"/>
      <c r="P87" s="19"/>
      <c r="Q87" s="19"/>
    </row>
    <row r="88" spans="1:17" s="59" customFormat="1" ht="15">
      <c r="A88" s="16"/>
      <c r="B88" s="30"/>
      <c r="C88" s="28"/>
      <c r="D88" s="19"/>
      <c r="E88" s="20"/>
      <c r="F88" s="19"/>
      <c r="G88" s="19"/>
      <c r="H88" s="28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59" customFormat="1" ht="15">
      <c r="A89" s="16"/>
      <c r="B89" s="31"/>
      <c r="C89" s="28"/>
      <c r="D89" s="19"/>
      <c r="E89" s="20"/>
      <c r="F89" s="19"/>
      <c r="G89" s="19"/>
      <c r="H89" s="28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59" customFormat="1" ht="15">
      <c r="A90" s="16"/>
      <c r="B90" s="31"/>
      <c r="C90" s="28"/>
      <c r="D90" s="19"/>
      <c r="E90" s="20"/>
      <c r="F90" s="19"/>
      <c r="G90" s="19"/>
      <c r="H90" s="28"/>
      <c r="I90" s="19"/>
      <c r="J90" s="19"/>
      <c r="K90" s="19"/>
      <c r="L90" s="19"/>
      <c r="M90" s="19"/>
      <c r="N90" s="19"/>
      <c r="O90" s="19"/>
      <c r="P90" s="19"/>
      <c r="Q90" s="19"/>
    </row>
    <row r="91" spans="1:17" s="59" customFormat="1" ht="15">
      <c r="A91" s="16"/>
      <c r="B91" s="30"/>
      <c r="C91" s="28"/>
      <c r="D91" s="19"/>
      <c r="E91" s="20"/>
      <c r="F91" s="19"/>
      <c r="G91" s="19"/>
      <c r="H91" s="28"/>
      <c r="I91" s="19"/>
      <c r="J91" s="19"/>
      <c r="K91" s="19"/>
      <c r="L91" s="19"/>
      <c r="M91" s="19"/>
      <c r="N91" s="19"/>
      <c r="O91" s="19"/>
      <c r="P91" s="19"/>
      <c r="Q91" s="19"/>
    </row>
    <row r="92" spans="1:17" s="59" customFormat="1" ht="15">
      <c r="A92" s="16"/>
      <c r="B92" s="30"/>
      <c r="C92" s="28"/>
      <c r="D92" s="19"/>
      <c r="E92" s="20"/>
      <c r="F92" s="19"/>
      <c r="G92" s="19"/>
      <c r="H92" s="28"/>
      <c r="I92" s="19"/>
      <c r="J92" s="19"/>
      <c r="K92" s="19"/>
      <c r="L92" s="19"/>
      <c r="M92" s="19"/>
      <c r="N92" s="19"/>
      <c r="O92" s="19"/>
      <c r="P92" s="19"/>
      <c r="Q92" s="19"/>
    </row>
    <row r="93" spans="1:17" s="59" customFormat="1" ht="15">
      <c r="A93" s="16"/>
      <c r="B93" s="30"/>
      <c r="C93" s="28"/>
      <c r="D93" s="19"/>
      <c r="E93" s="20"/>
      <c r="F93" s="19"/>
      <c r="G93" s="19"/>
      <c r="H93" s="28"/>
      <c r="I93" s="19"/>
      <c r="J93" s="19"/>
      <c r="K93" s="19"/>
      <c r="L93" s="19"/>
      <c r="M93" s="19"/>
      <c r="N93" s="19"/>
      <c r="O93" s="19"/>
      <c r="P93" s="19"/>
      <c r="Q93" s="19"/>
    </row>
    <row r="94" spans="1:17" s="59" customFormat="1" ht="15">
      <c r="A94" s="16"/>
      <c r="B94" s="30"/>
      <c r="C94" s="28"/>
      <c r="D94" s="19"/>
      <c r="E94" s="20"/>
      <c r="F94" s="19"/>
      <c r="G94" s="19"/>
      <c r="H94" s="28"/>
      <c r="I94" s="19"/>
      <c r="J94" s="19"/>
      <c r="K94" s="19"/>
      <c r="L94" s="19"/>
      <c r="M94" s="19"/>
      <c r="N94" s="19"/>
      <c r="O94" s="19"/>
      <c r="P94" s="19"/>
      <c r="Q94" s="19"/>
    </row>
    <row r="95" spans="1:17" s="59" customFormat="1" ht="15">
      <c r="A95" s="16"/>
      <c r="B95" s="30"/>
      <c r="C95" s="28"/>
      <c r="D95" s="19"/>
      <c r="E95" s="20"/>
      <c r="F95" s="19"/>
      <c r="G95" s="19"/>
      <c r="H95" s="28"/>
      <c r="I95" s="19"/>
      <c r="J95" s="19"/>
      <c r="K95" s="19"/>
      <c r="L95" s="19"/>
      <c r="M95" s="19"/>
      <c r="N95" s="19"/>
      <c r="O95" s="19"/>
      <c r="P95" s="19"/>
      <c r="Q95" s="19"/>
    </row>
    <row r="96" spans="1:17" s="59" customFormat="1" ht="15">
      <c r="A96" s="16"/>
      <c r="B96" s="30"/>
      <c r="C96" s="28"/>
      <c r="D96" s="19"/>
      <c r="E96" s="20"/>
      <c r="F96" s="19"/>
      <c r="G96" s="19"/>
      <c r="H96" s="28"/>
      <c r="I96" s="19"/>
      <c r="J96" s="19"/>
      <c r="K96" s="19"/>
      <c r="L96" s="19"/>
      <c r="M96" s="19"/>
      <c r="N96" s="19"/>
      <c r="O96" s="19"/>
      <c r="P96" s="19"/>
      <c r="Q96" s="19"/>
    </row>
    <row r="97" spans="1:17" s="59" customFormat="1" ht="15">
      <c r="A97" s="234"/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1:17" s="59" customFormat="1" ht="15">
      <c r="A98" s="237"/>
      <c r="B98" s="238"/>
      <c r="C98" s="13"/>
      <c r="D98" s="13"/>
      <c r="E98" s="15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s="59" customFormat="1" ht="15">
      <c r="A99" s="16"/>
      <c r="B99" s="32"/>
      <c r="C99" s="33"/>
      <c r="D99" s="19"/>
      <c r="E99" s="20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s="59" customFormat="1" ht="15">
      <c r="A100" s="16"/>
      <c r="B100" s="32"/>
      <c r="C100" s="33"/>
      <c r="D100" s="19"/>
      <c r="E100" s="20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s="59" customFormat="1" ht="15">
      <c r="A101" s="16"/>
      <c r="B101" s="32"/>
      <c r="C101" s="33"/>
      <c r="D101" s="33"/>
      <c r="E101" s="20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59" customFormat="1" ht="15">
      <c r="A102" s="16"/>
      <c r="B102" s="34"/>
      <c r="C102" s="33"/>
      <c r="D102" s="19"/>
      <c r="E102" s="20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s="59" customFormat="1" ht="15">
      <c r="A103" s="16"/>
      <c r="B103" s="34"/>
      <c r="C103" s="33"/>
      <c r="D103" s="33"/>
      <c r="E103" s="20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s="59" customFormat="1" ht="15">
      <c r="A104" s="16"/>
      <c r="B104" s="34"/>
      <c r="C104" s="33"/>
      <c r="D104" s="19"/>
      <c r="E104" s="20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1:17" s="59" customFormat="1" ht="15">
      <c r="A105" s="16"/>
      <c r="B105" s="35"/>
      <c r="C105" s="33"/>
      <c r="D105" s="19"/>
      <c r="E105" s="20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1:17" s="59" customFormat="1" ht="15">
      <c r="A106" s="16"/>
      <c r="B106" s="35"/>
      <c r="C106" s="33"/>
      <c r="D106" s="19"/>
      <c r="E106" s="20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s="59" customFormat="1" ht="15">
      <c r="A107" s="16"/>
      <c r="B107" s="35"/>
      <c r="C107" s="33"/>
      <c r="D107" s="19"/>
      <c r="E107" s="20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s="59" customFormat="1" ht="15">
      <c r="A108" s="16"/>
      <c r="B108" s="35"/>
      <c r="C108" s="33"/>
      <c r="D108" s="19"/>
      <c r="E108" s="20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s="59" customFormat="1" ht="15">
      <c r="A109" s="16"/>
      <c r="B109" s="35"/>
      <c r="C109" s="33"/>
      <c r="D109" s="19"/>
      <c r="E109" s="20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s="59" customFormat="1" ht="15">
      <c r="A110" s="16"/>
      <c r="B110" s="36"/>
      <c r="C110" s="37"/>
      <c r="D110" s="19"/>
      <c r="E110" s="20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s="59" customFormat="1" ht="15">
      <c r="A111" s="16"/>
      <c r="B111" s="35"/>
      <c r="C111" s="33"/>
      <c r="D111" s="19"/>
      <c r="E111" s="20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s="59" customFormat="1" ht="15">
      <c r="A112" s="16"/>
      <c r="B112" s="35"/>
      <c r="C112" s="33"/>
      <c r="D112" s="19"/>
      <c r="E112" s="20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s="59" customFormat="1" ht="15">
      <c r="A113" s="16"/>
      <c r="B113" s="38"/>
      <c r="C113" s="33"/>
      <c r="D113" s="19"/>
      <c r="E113" s="20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s="59" customFormat="1" ht="15">
      <c r="A114" s="16"/>
      <c r="B114" s="38"/>
      <c r="C114" s="33"/>
      <c r="D114" s="19"/>
      <c r="E114" s="20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s="59" customFormat="1" ht="15">
      <c r="A115" s="16"/>
      <c r="B115" s="38"/>
      <c r="C115" s="33"/>
      <c r="D115" s="19"/>
      <c r="E115" s="20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s="59" customFormat="1" ht="15">
      <c r="A116" s="16"/>
      <c r="B116" s="38"/>
      <c r="C116" s="33"/>
      <c r="D116" s="19"/>
      <c r="E116" s="20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s="59" customFormat="1" ht="15">
      <c r="A117" s="16"/>
      <c r="B117" s="34"/>
      <c r="C117" s="33"/>
      <c r="D117" s="19"/>
      <c r="E117" s="20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s="59" customFormat="1" ht="15">
      <c r="A118" s="16"/>
      <c r="B118" s="39"/>
      <c r="C118" s="33"/>
      <c r="D118" s="19"/>
      <c r="E118" s="20"/>
      <c r="F118" s="19"/>
      <c r="G118" s="19"/>
      <c r="H118" s="19"/>
      <c r="I118" s="19"/>
      <c r="J118" s="19"/>
      <c r="K118" s="19"/>
      <c r="L118" s="33"/>
      <c r="M118" s="19"/>
      <c r="N118" s="19"/>
      <c r="O118" s="19"/>
      <c r="P118" s="19"/>
      <c r="Q118" s="19"/>
    </row>
    <row r="119" spans="1:17" s="59" customFormat="1" ht="15">
      <c r="A119" s="16"/>
      <c r="B119" s="34"/>
      <c r="C119" s="33"/>
      <c r="D119" s="19"/>
      <c r="E119" s="20"/>
      <c r="F119" s="19"/>
      <c r="G119" s="19"/>
      <c r="H119" s="19"/>
      <c r="I119" s="19"/>
      <c r="J119" s="19"/>
      <c r="K119" s="19"/>
      <c r="L119" s="33"/>
      <c r="M119" s="19"/>
      <c r="N119" s="19"/>
      <c r="O119" s="19"/>
      <c r="P119" s="19"/>
      <c r="Q119" s="19"/>
    </row>
    <row r="120" spans="1:17" s="59" customFormat="1" ht="15">
      <c r="A120" s="16"/>
      <c r="B120" s="35"/>
      <c r="C120" s="33"/>
      <c r="D120" s="19"/>
      <c r="E120" s="20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59" customFormat="1" ht="15">
      <c r="A121" s="16"/>
      <c r="B121" s="35"/>
      <c r="C121" s="33"/>
      <c r="D121" s="19"/>
      <c r="E121" s="20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s="59" customFormat="1" ht="15">
      <c r="A122" s="16"/>
      <c r="B122" s="35"/>
      <c r="C122" s="33"/>
      <c r="D122" s="19"/>
      <c r="E122" s="20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59" customFormat="1" ht="15">
      <c r="A123" s="16"/>
      <c r="B123" s="35"/>
      <c r="C123" s="33"/>
      <c r="D123" s="19"/>
      <c r="E123" s="20"/>
      <c r="F123" s="19"/>
      <c r="G123" s="19"/>
      <c r="H123" s="33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59" customFormat="1" ht="15">
      <c r="A124" s="16"/>
      <c r="B124" s="35"/>
      <c r="C124" s="33"/>
      <c r="D124" s="19"/>
      <c r="E124" s="20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s="59" customFormat="1" ht="15">
      <c r="A125" s="16"/>
      <c r="B125" s="34"/>
      <c r="C125" s="33"/>
      <c r="D125" s="19"/>
      <c r="E125" s="20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s="59" customFormat="1" ht="15">
      <c r="A126" s="16"/>
      <c r="B126" s="32"/>
      <c r="C126" s="33"/>
      <c r="D126" s="19"/>
      <c r="E126" s="20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59" customFormat="1" ht="15">
      <c r="A127" s="16"/>
      <c r="B127" s="35"/>
      <c r="C127" s="33"/>
      <c r="D127" s="19"/>
      <c r="E127" s="20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59" customFormat="1" ht="15">
      <c r="A128" s="16"/>
      <c r="B128" s="35"/>
      <c r="C128" s="33"/>
      <c r="D128" s="33"/>
      <c r="E128" s="20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59" customFormat="1" ht="15">
      <c r="A129" s="16"/>
      <c r="B129" s="30"/>
      <c r="C129" s="33"/>
      <c r="D129" s="33"/>
      <c r="E129" s="20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59" customFormat="1" ht="15">
      <c r="A130" s="16"/>
      <c r="B130" s="34"/>
      <c r="C130" s="33"/>
      <c r="D130" s="19"/>
      <c r="E130" s="20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59" customFormat="1" ht="15">
      <c r="A131" s="16"/>
      <c r="B131" s="38"/>
      <c r="C131" s="33"/>
      <c r="D131" s="19"/>
      <c r="E131" s="20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59" customFormat="1" ht="15">
      <c r="A132" s="16"/>
      <c r="B132" s="35"/>
      <c r="C132" s="33"/>
      <c r="D132" s="19"/>
      <c r="E132" s="20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59" customFormat="1" ht="15">
      <c r="A133" s="16"/>
      <c r="B133" s="35"/>
      <c r="C133" s="33"/>
      <c r="D133" s="19"/>
      <c r="E133" s="20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s="59" customFormat="1" ht="15">
      <c r="A134" s="16"/>
      <c r="B134" s="35"/>
      <c r="C134" s="33"/>
      <c r="D134" s="19"/>
      <c r="E134" s="20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s="59" customFormat="1" ht="15">
      <c r="A135" s="16"/>
      <c r="B135" s="35"/>
      <c r="C135" s="33"/>
      <c r="D135" s="19"/>
      <c r="E135" s="20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59" customFormat="1" ht="15">
      <c r="A136" s="16"/>
      <c r="B136" s="35"/>
      <c r="C136" s="33"/>
      <c r="D136" s="19"/>
      <c r="E136" s="20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59" customFormat="1" ht="15">
      <c r="A137" s="16"/>
      <c r="B137" s="35"/>
      <c r="C137" s="33"/>
      <c r="D137" s="19"/>
      <c r="E137" s="20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59" customFormat="1" ht="15">
      <c r="A138" s="16"/>
      <c r="B138" s="39"/>
      <c r="C138" s="33"/>
      <c r="D138" s="19"/>
      <c r="E138" s="20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59" customFormat="1" ht="15">
      <c r="A139" s="16"/>
      <c r="B139" s="39"/>
      <c r="C139" s="33"/>
      <c r="D139" s="19"/>
      <c r="E139" s="20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59" customFormat="1" ht="15">
      <c r="A140" s="16"/>
      <c r="B140" s="39"/>
      <c r="C140" s="33"/>
      <c r="D140" s="19"/>
      <c r="E140" s="20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59" customFormat="1" ht="15">
      <c r="A141" s="16"/>
      <c r="B141" s="38"/>
      <c r="C141" s="33"/>
      <c r="D141" s="33"/>
      <c r="E141" s="20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59" customFormat="1" ht="15">
      <c r="A142" s="16"/>
      <c r="B142" s="38"/>
      <c r="C142" s="33"/>
      <c r="D142" s="33"/>
      <c r="E142" s="20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s="59" customFormat="1" ht="15">
      <c r="A143" s="16"/>
      <c r="B143" s="35"/>
      <c r="C143" s="33"/>
      <c r="D143" s="19"/>
      <c r="E143" s="20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s="59" customFormat="1" ht="15">
      <c r="A144" s="16"/>
      <c r="B144" s="38"/>
      <c r="C144" s="33"/>
      <c r="D144" s="19"/>
      <c r="E144" s="20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59" customFormat="1" ht="15">
      <c r="A145" s="16"/>
      <c r="B145" s="38"/>
      <c r="C145" s="33"/>
      <c r="D145" s="19"/>
      <c r="E145" s="20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59" customFormat="1" ht="15">
      <c r="A146" s="16"/>
      <c r="B146" s="38"/>
      <c r="C146" s="33"/>
      <c r="D146" s="19"/>
      <c r="E146" s="20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59" customFormat="1" ht="15">
      <c r="A147" s="16"/>
      <c r="B147" s="38"/>
      <c r="C147" s="33"/>
      <c r="D147" s="33"/>
      <c r="E147" s="20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59" customFormat="1" ht="15">
      <c r="A148" s="16"/>
      <c r="B148" s="38"/>
      <c r="C148" s="33"/>
      <c r="D148" s="19"/>
      <c r="E148" s="20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59" customFormat="1" ht="15">
      <c r="A149" s="16"/>
      <c r="B149" s="34"/>
      <c r="C149" s="33"/>
      <c r="D149" s="19"/>
      <c r="E149" s="20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59" customFormat="1" ht="15">
      <c r="A150" s="16"/>
      <c r="B150" s="35"/>
      <c r="C150" s="33"/>
      <c r="D150" s="19"/>
      <c r="E150" s="20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59" customFormat="1" ht="15">
      <c r="A151" s="16"/>
      <c r="B151" s="36"/>
      <c r="C151" s="33"/>
      <c r="D151" s="19"/>
      <c r="E151" s="20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s="59" customFormat="1" ht="15">
      <c r="A152" s="16"/>
      <c r="B152" s="40"/>
      <c r="C152" s="33"/>
      <c r="D152" s="19"/>
      <c r="E152" s="20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s="59" customFormat="1" ht="15">
      <c r="A153" s="16"/>
      <c r="B153" s="40"/>
      <c r="C153" s="33"/>
      <c r="D153" s="19"/>
      <c r="E153" s="20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59" customFormat="1" ht="15">
      <c r="A154" s="16"/>
      <c r="B154" s="38"/>
      <c r="C154" s="33"/>
      <c r="D154" s="33"/>
      <c r="E154" s="20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59" customFormat="1" ht="15">
      <c r="A155" s="16"/>
      <c r="B155" s="38"/>
      <c r="C155" s="33"/>
      <c r="D155" s="33"/>
      <c r="E155" s="20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59" customFormat="1" ht="15">
      <c r="A156" s="16"/>
      <c r="B156" s="38"/>
      <c r="C156" s="33"/>
      <c r="D156" s="33"/>
      <c r="E156" s="20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59" customFormat="1" ht="15">
      <c r="A157" s="16"/>
      <c r="B157" s="38"/>
      <c r="C157" s="33"/>
      <c r="D157" s="19"/>
      <c r="E157" s="20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59" customFormat="1" ht="15">
      <c r="A158" s="16"/>
      <c r="B158" s="38"/>
      <c r="C158" s="33"/>
      <c r="D158" s="19"/>
      <c r="E158" s="20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59" customFormat="1" ht="15">
      <c r="A159" s="16"/>
      <c r="B159" s="35"/>
      <c r="C159" s="33"/>
      <c r="D159" s="19"/>
      <c r="E159" s="20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59" customFormat="1" ht="15">
      <c r="A160" s="16"/>
      <c r="B160" s="35"/>
      <c r="C160" s="33"/>
      <c r="D160" s="19"/>
      <c r="E160" s="20"/>
      <c r="F160" s="19"/>
      <c r="G160" s="19"/>
      <c r="H160" s="19"/>
      <c r="I160" s="19"/>
      <c r="J160" s="19"/>
      <c r="K160" s="19"/>
      <c r="L160" s="33"/>
      <c r="M160" s="19"/>
      <c r="N160" s="19"/>
      <c r="O160" s="19"/>
      <c r="P160" s="19"/>
      <c r="Q160" s="19"/>
    </row>
    <row r="161" spans="1:17" s="59" customFormat="1" ht="15">
      <c r="A161" s="16"/>
      <c r="B161" s="35"/>
      <c r="C161" s="33"/>
      <c r="D161" s="19"/>
      <c r="E161" s="20"/>
      <c r="F161" s="33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s="59" customFormat="1" ht="15">
      <c r="A162" s="16"/>
      <c r="B162" s="35"/>
      <c r="C162" s="33"/>
      <c r="D162" s="33"/>
      <c r="E162" s="20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59" customFormat="1" ht="15">
      <c r="A163" s="16"/>
      <c r="B163" s="35"/>
      <c r="C163" s="33"/>
      <c r="D163" s="19"/>
      <c r="E163" s="20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59" customFormat="1" ht="15">
      <c r="A164" s="16"/>
      <c r="B164" s="35"/>
      <c r="C164" s="33"/>
      <c r="D164" s="19"/>
      <c r="E164" s="20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59" customFormat="1" ht="15">
      <c r="A165" s="16"/>
      <c r="B165" s="38"/>
      <c r="C165" s="33"/>
      <c r="D165" s="19"/>
      <c r="E165" s="20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s="59" customFormat="1" ht="15">
      <c r="A166" s="16"/>
      <c r="B166" s="35"/>
      <c r="C166" s="33"/>
      <c r="D166" s="19"/>
      <c r="E166" s="20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s="59" customFormat="1" ht="15">
      <c r="A167" s="16"/>
      <c r="B167" s="35"/>
      <c r="C167" s="33"/>
      <c r="D167" s="19"/>
      <c r="E167" s="20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s="59" customFormat="1" ht="15">
      <c r="A168" s="16"/>
      <c r="B168" s="36"/>
      <c r="C168" s="37"/>
      <c r="D168" s="19"/>
      <c r="E168" s="20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s="59" customFormat="1" ht="15">
      <c r="A169" s="16"/>
      <c r="B169" s="34"/>
      <c r="C169" s="33"/>
      <c r="D169" s="19"/>
      <c r="E169" s="20"/>
      <c r="F169" s="19"/>
      <c r="G169" s="19"/>
      <c r="H169" s="33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s="59" customFormat="1" ht="15">
      <c r="A170" s="16"/>
      <c r="B170" s="38"/>
      <c r="C170" s="33"/>
      <c r="D170" s="33"/>
      <c r="E170" s="20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s="59" customFormat="1" ht="15">
      <c r="A171" s="16"/>
      <c r="B171" s="38"/>
      <c r="C171" s="33"/>
      <c r="D171" s="33"/>
      <c r="E171" s="20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59" customFormat="1" ht="15">
      <c r="A172" s="16"/>
      <c r="B172" s="34"/>
      <c r="C172" s="33"/>
      <c r="D172" s="19"/>
      <c r="E172" s="20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59" customFormat="1" ht="15">
      <c r="A173" s="16"/>
      <c r="B173" s="34"/>
      <c r="C173" s="33"/>
      <c r="D173" s="19"/>
      <c r="E173" s="20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59" customFormat="1" ht="15">
      <c r="A174" s="16"/>
      <c r="B174" s="34"/>
      <c r="C174" s="33"/>
      <c r="D174" s="19"/>
      <c r="E174" s="20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s="59" customFormat="1" ht="15">
      <c r="A175" s="16"/>
      <c r="B175" s="35"/>
      <c r="C175" s="33"/>
      <c r="D175" s="33"/>
      <c r="E175" s="20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s="59" customFormat="1" ht="15">
      <c r="A176" s="16"/>
      <c r="B176" s="38"/>
      <c r="C176" s="33"/>
      <c r="D176" s="19"/>
      <c r="E176" s="20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59" customFormat="1" ht="15">
      <c r="A177" s="16"/>
      <c r="B177" s="38"/>
      <c r="C177" s="33"/>
      <c r="D177" s="19"/>
      <c r="E177" s="20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s="59" customFormat="1" ht="15">
      <c r="A178" s="16"/>
      <c r="B178" s="38"/>
      <c r="C178" s="33"/>
      <c r="D178" s="19"/>
      <c r="E178" s="20"/>
      <c r="F178" s="19"/>
      <c r="G178" s="19"/>
      <c r="H178" s="33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s="59" customFormat="1" ht="15">
      <c r="A179" s="16"/>
      <c r="B179" s="38"/>
      <c r="C179" s="33"/>
      <c r="D179" s="19"/>
      <c r="E179" s="20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s="59" customFormat="1" ht="15">
      <c r="A180" s="16"/>
      <c r="B180" s="38"/>
      <c r="C180" s="33"/>
      <c r="D180" s="19"/>
      <c r="E180" s="20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s="59" customFormat="1" ht="15">
      <c r="A181" s="16"/>
      <c r="B181" s="35"/>
      <c r="C181" s="33"/>
      <c r="D181" s="19"/>
      <c r="E181" s="20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59" customFormat="1" ht="15">
      <c r="A182" s="16"/>
      <c r="B182" s="35"/>
      <c r="C182" s="33"/>
      <c r="D182" s="19"/>
      <c r="E182" s="20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59" customFormat="1" ht="15">
      <c r="A183" s="16"/>
      <c r="B183" s="35"/>
      <c r="C183" s="33"/>
      <c r="D183" s="19"/>
      <c r="E183" s="20"/>
      <c r="F183" s="19"/>
      <c r="G183" s="19"/>
      <c r="H183" s="19"/>
      <c r="I183" s="19"/>
      <c r="J183" s="19"/>
      <c r="K183" s="19"/>
      <c r="L183" s="33"/>
      <c r="M183" s="19"/>
      <c r="N183" s="19"/>
      <c r="O183" s="19"/>
      <c r="P183" s="19"/>
      <c r="Q183" s="19"/>
    </row>
    <row r="184" spans="1:17" s="59" customFormat="1" ht="15">
      <c r="A184" s="16"/>
      <c r="B184" s="38"/>
      <c r="C184" s="33"/>
      <c r="D184" s="19"/>
      <c r="E184" s="20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59" customFormat="1" ht="15">
      <c r="A185" s="16"/>
      <c r="B185" s="38"/>
      <c r="C185" s="33"/>
      <c r="D185" s="19"/>
      <c r="E185" s="20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59" customFormat="1" ht="15">
      <c r="A186" s="16"/>
      <c r="B186" s="38"/>
      <c r="C186" s="33"/>
      <c r="D186" s="19"/>
      <c r="E186" s="20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59" customFormat="1" ht="15">
      <c r="A187" s="16"/>
      <c r="B187" s="38"/>
      <c r="C187" s="33"/>
      <c r="D187" s="19"/>
      <c r="E187" s="20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59" customFormat="1" ht="15">
      <c r="A188" s="16"/>
      <c r="B188" s="35"/>
      <c r="C188" s="33"/>
      <c r="D188" s="19"/>
      <c r="E188" s="20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s="59" customFormat="1" ht="15">
      <c r="A189" s="16"/>
      <c r="B189" s="38"/>
      <c r="C189" s="33"/>
      <c r="D189" s="19"/>
      <c r="E189" s="20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s="59" customFormat="1" ht="15">
      <c r="A190" s="16"/>
      <c r="B190" s="38"/>
      <c r="C190" s="33"/>
      <c r="D190" s="19"/>
      <c r="E190" s="20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59" customFormat="1" ht="15">
      <c r="A191" s="16"/>
      <c r="B191" s="38"/>
      <c r="C191" s="33"/>
      <c r="D191" s="19"/>
      <c r="E191" s="20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s="59" customFormat="1" ht="15">
      <c r="A192" s="16"/>
      <c r="B192" s="38"/>
      <c r="C192" s="33"/>
      <c r="D192" s="19"/>
      <c r="E192" s="20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59" customFormat="1" ht="15">
      <c r="A193" s="16"/>
      <c r="B193" s="32"/>
      <c r="C193" s="33"/>
      <c r="D193" s="19"/>
      <c r="E193" s="20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59" customFormat="1" ht="15">
      <c r="A194" s="16"/>
      <c r="B194" s="38"/>
      <c r="C194" s="33"/>
      <c r="D194" s="19"/>
      <c r="E194" s="20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s="59" customFormat="1" ht="15">
      <c r="A195" s="16"/>
      <c r="B195" s="35"/>
      <c r="C195" s="33"/>
      <c r="D195" s="19"/>
      <c r="E195" s="20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s="59" customFormat="1" ht="15">
      <c r="A196" s="16"/>
      <c r="B196" s="35"/>
      <c r="C196" s="33"/>
      <c r="D196" s="19"/>
      <c r="E196" s="20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s="59" customFormat="1" ht="15">
      <c r="A197" s="16"/>
      <c r="B197" s="35"/>
      <c r="C197" s="33"/>
      <c r="D197" s="19"/>
      <c r="E197" s="20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s="59" customFormat="1" ht="15">
      <c r="A198" s="16"/>
      <c r="B198" s="40"/>
      <c r="C198" s="33"/>
      <c r="D198" s="19"/>
      <c r="E198" s="20"/>
      <c r="F198" s="19"/>
      <c r="G198" s="19"/>
      <c r="H198" s="33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s="59" customFormat="1" ht="15">
      <c r="A199" s="16"/>
      <c r="B199" s="34"/>
      <c r="C199" s="33"/>
      <c r="D199" s="33"/>
      <c r="E199" s="20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s="59" customFormat="1" ht="15">
      <c r="A200" s="16"/>
      <c r="B200" s="34"/>
      <c r="C200" s="33"/>
      <c r="D200" s="19"/>
      <c r="E200" s="20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s="59" customFormat="1" ht="15">
      <c r="A201" s="16"/>
      <c r="B201" s="36"/>
      <c r="C201" s="33"/>
      <c r="D201" s="19"/>
      <c r="E201" s="20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s="59" customFormat="1" ht="15">
      <c r="A202" s="16"/>
      <c r="B202" s="36"/>
      <c r="C202" s="33"/>
      <c r="D202" s="19"/>
      <c r="E202" s="20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s="59" customFormat="1" ht="15">
      <c r="A203" s="16"/>
      <c r="B203" s="36"/>
      <c r="C203" s="33"/>
      <c r="D203" s="19"/>
      <c r="E203" s="20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s="59" customFormat="1" ht="15">
      <c r="A204" s="16"/>
      <c r="B204" s="34"/>
      <c r="C204" s="33"/>
      <c r="D204" s="19"/>
      <c r="E204" s="20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s="59" customFormat="1" ht="15">
      <c r="A205" s="16"/>
      <c r="B205" s="34"/>
      <c r="C205" s="33"/>
      <c r="D205" s="19"/>
      <c r="E205" s="20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s="59" customFormat="1" ht="15">
      <c r="A206" s="16"/>
      <c r="B206" s="34"/>
      <c r="C206" s="33"/>
      <c r="D206" s="19"/>
      <c r="E206" s="20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s="59" customFormat="1" ht="15">
      <c r="A207" s="16"/>
      <c r="B207" s="34"/>
      <c r="C207" s="33"/>
      <c r="D207" s="19"/>
      <c r="E207" s="20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s="59" customFormat="1" ht="15">
      <c r="A208" s="16"/>
      <c r="B208" s="34"/>
      <c r="C208" s="33"/>
      <c r="D208" s="19"/>
      <c r="E208" s="20"/>
      <c r="F208" s="19"/>
      <c r="G208" s="19"/>
      <c r="H208" s="33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s="59" customFormat="1" ht="15">
      <c r="A209" s="16"/>
      <c r="B209" s="34"/>
      <c r="C209" s="33"/>
      <c r="D209" s="19"/>
      <c r="E209" s="20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s="59" customFormat="1" ht="15">
      <c r="A210" s="16"/>
      <c r="B210" s="34"/>
      <c r="C210" s="33"/>
      <c r="D210" s="19"/>
      <c r="E210" s="20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s="59" customFormat="1" ht="15">
      <c r="A211" s="16"/>
      <c r="B211" s="35"/>
      <c r="C211" s="33"/>
      <c r="D211" s="19"/>
      <c r="E211" s="20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s="59" customFormat="1" ht="15">
      <c r="A212" s="16"/>
      <c r="B212" s="38"/>
      <c r="C212" s="33"/>
      <c r="D212" s="19"/>
      <c r="E212" s="20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s="59" customFormat="1" ht="15">
      <c r="A213" s="16"/>
      <c r="B213" s="35"/>
      <c r="C213" s="33"/>
      <c r="D213" s="19"/>
      <c r="E213" s="20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s="59" customFormat="1" ht="15">
      <c r="A214" s="16"/>
      <c r="B214" s="35"/>
      <c r="C214" s="33"/>
      <c r="D214" s="33"/>
      <c r="E214" s="20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59" customFormat="1" ht="15">
      <c r="A215" s="16"/>
      <c r="B215" s="35"/>
      <c r="C215" s="33"/>
      <c r="D215" s="19"/>
      <c r="E215" s="20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s="59" customFormat="1" ht="15">
      <c r="A216" s="16"/>
      <c r="B216" s="35"/>
      <c r="C216" s="33"/>
      <c r="D216" s="19"/>
      <c r="E216" s="20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s="59" customFormat="1" ht="15">
      <c r="A217" s="16"/>
      <c r="B217" s="35"/>
      <c r="C217" s="33"/>
      <c r="D217" s="19"/>
      <c r="E217" s="20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s="59" customFormat="1" ht="15">
      <c r="A218" s="16"/>
      <c r="B218" s="35"/>
      <c r="C218" s="33"/>
      <c r="D218" s="19"/>
      <c r="E218" s="20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s="59" customFormat="1" ht="15">
      <c r="A219" s="16"/>
      <c r="B219" s="35"/>
      <c r="C219" s="33"/>
      <c r="D219" s="19"/>
      <c r="E219" s="20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s="59" customFormat="1" ht="15">
      <c r="A220" s="16"/>
      <c r="B220" s="35"/>
      <c r="C220" s="33"/>
      <c r="D220" s="19"/>
      <c r="E220" s="20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s="59" customFormat="1" ht="15">
      <c r="A221" s="16"/>
      <c r="B221" s="34"/>
      <c r="C221" s="33"/>
      <c r="D221" s="33"/>
      <c r="E221" s="20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s="59" customFormat="1" ht="15">
      <c r="A222" s="16"/>
      <c r="B222" s="34"/>
      <c r="C222" s="33"/>
      <c r="D222" s="33"/>
      <c r="E222" s="20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s="59" customFormat="1" ht="15">
      <c r="A223" s="16"/>
      <c r="B223" s="34"/>
      <c r="C223" s="33"/>
      <c r="D223" s="19"/>
      <c r="E223" s="20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s="59" customFormat="1" ht="15">
      <c r="A224" s="16"/>
      <c r="B224" s="35"/>
      <c r="C224" s="33"/>
      <c r="D224" s="19"/>
      <c r="E224" s="20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7" s="59" customFormat="1" ht="15">
      <c r="A225" s="16"/>
      <c r="B225" s="36"/>
      <c r="C225" s="33"/>
      <c r="D225" s="19"/>
      <c r="E225" s="20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1:17" s="59" customFormat="1" ht="15">
      <c r="A226" s="16"/>
      <c r="B226" s="36"/>
      <c r="C226" s="33"/>
      <c r="D226" s="19"/>
      <c r="E226" s="20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s="59" customFormat="1" ht="15">
      <c r="A227" s="16"/>
      <c r="B227" s="35"/>
      <c r="C227" s="33"/>
      <c r="D227" s="19"/>
      <c r="E227" s="20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s="59" customFormat="1" ht="15">
      <c r="A228" s="16"/>
      <c r="B228" s="35"/>
      <c r="C228" s="33"/>
      <c r="D228" s="19"/>
      <c r="E228" s="20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s="59" customFormat="1" ht="15">
      <c r="A229" s="16"/>
      <c r="B229" s="34"/>
      <c r="C229" s="33"/>
      <c r="D229" s="19"/>
      <c r="E229" s="20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s="59" customFormat="1" ht="15">
      <c r="A230" s="16"/>
      <c r="B230" s="34"/>
      <c r="C230" s="33"/>
      <c r="D230" s="33"/>
      <c r="E230" s="20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s="59" customFormat="1" ht="15">
      <c r="A231" s="16"/>
      <c r="B231" s="34"/>
      <c r="C231" s="33"/>
      <c r="D231" s="19"/>
      <c r="E231" s="20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s="59" customFormat="1" ht="15">
      <c r="A232" s="16"/>
      <c r="B232" s="34"/>
      <c r="C232" s="33"/>
      <c r="D232" s="19"/>
      <c r="E232" s="20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s="59" customFormat="1" ht="15">
      <c r="A233" s="16"/>
      <c r="B233" s="35"/>
      <c r="C233" s="33"/>
      <c r="D233" s="19"/>
      <c r="E233" s="20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1:17" s="59" customFormat="1" ht="15">
      <c r="A234" s="16"/>
      <c r="B234" s="35"/>
      <c r="C234" s="33"/>
      <c r="D234" s="19"/>
      <c r="E234" s="20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1:17" s="59" customFormat="1" ht="15">
      <c r="A235" s="16"/>
      <c r="B235" s="35"/>
      <c r="C235" s="33"/>
      <c r="D235" s="19"/>
      <c r="E235" s="20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s="59" customFormat="1" ht="15">
      <c r="A236" s="16"/>
      <c r="B236" s="35"/>
      <c r="C236" s="33"/>
      <c r="D236" s="19"/>
      <c r="E236" s="20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s="59" customFormat="1" ht="15">
      <c r="A237" s="16"/>
      <c r="B237" s="35"/>
      <c r="C237" s="33"/>
      <c r="D237" s="19"/>
      <c r="E237" s="20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s="59" customFormat="1" ht="15">
      <c r="A238" s="16"/>
      <c r="B238" s="35"/>
      <c r="C238" s="33"/>
      <c r="D238" s="33"/>
      <c r="E238" s="20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1:17" s="59" customFormat="1" ht="15">
      <c r="A239" s="16"/>
      <c r="B239" s="34"/>
      <c r="C239" s="33"/>
      <c r="D239" s="19"/>
      <c r="E239" s="20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1:17" s="59" customFormat="1" ht="15">
      <c r="A240" s="16"/>
      <c r="B240" s="35"/>
      <c r="C240" s="33"/>
      <c r="D240" s="19"/>
      <c r="E240" s="20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1:17" s="59" customFormat="1" ht="15">
      <c r="A241" s="16"/>
      <c r="B241" s="38"/>
      <c r="C241" s="33"/>
      <c r="D241" s="19"/>
      <c r="E241" s="20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1:17" s="59" customFormat="1" ht="15">
      <c r="A242" s="16"/>
      <c r="B242" s="38"/>
      <c r="C242" s="33"/>
      <c r="D242" s="19"/>
      <c r="E242" s="20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1:17" s="59" customFormat="1" ht="15">
      <c r="A243" s="16"/>
      <c r="B243" s="38"/>
      <c r="C243" s="33"/>
      <c r="D243" s="19"/>
      <c r="E243" s="20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1:17" s="59" customFormat="1" ht="15">
      <c r="A244" s="234"/>
      <c r="B244" s="234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</row>
    <row r="245" spans="1:17" s="59" customFormat="1" ht="15">
      <c r="A245" s="237"/>
      <c r="B245" s="238"/>
      <c r="C245" s="13"/>
      <c r="D245" s="13"/>
      <c r="E245" s="15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 s="59" customFormat="1" ht="15">
      <c r="A246" s="16"/>
      <c r="B246" s="29"/>
      <c r="C246" s="41"/>
      <c r="D246" s="19"/>
      <c r="E246" s="20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s="59" customFormat="1" ht="15">
      <c r="A247" s="16"/>
      <c r="B247" s="29"/>
      <c r="C247" s="41"/>
      <c r="D247" s="19"/>
      <c r="E247" s="20"/>
      <c r="F247" s="19"/>
      <c r="G247" s="19"/>
      <c r="H247" s="41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1:17" s="59" customFormat="1" ht="15">
      <c r="A248" s="16"/>
      <c r="B248" s="29"/>
      <c r="C248" s="41"/>
      <c r="D248" s="19"/>
      <c r="E248" s="20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1:17" s="59" customFormat="1" ht="15">
      <c r="A249" s="16"/>
      <c r="B249" s="29"/>
      <c r="C249" s="41"/>
      <c r="D249" s="41"/>
      <c r="E249" s="20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1:17" s="59" customFormat="1" ht="15">
      <c r="A250" s="16"/>
      <c r="B250" s="29"/>
      <c r="C250" s="41"/>
      <c r="D250" s="28"/>
      <c r="E250" s="20"/>
      <c r="F250" s="19"/>
      <c r="G250" s="19"/>
      <c r="H250" s="41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1:17" s="59" customFormat="1" ht="15">
      <c r="A251" s="16"/>
      <c r="B251" s="29"/>
      <c r="C251" s="41"/>
      <c r="D251" s="19"/>
      <c r="E251" s="20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1:17" s="59" customFormat="1" ht="15">
      <c r="A252" s="16"/>
      <c r="B252" s="29"/>
      <c r="C252" s="41"/>
      <c r="D252" s="19"/>
      <c r="E252" s="20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1:17" s="59" customFormat="1" ht="15">
      <c r="A253" s="234"/>
      <c r="B253" s="234"/>
      <c r="C253" s="234"/>
      <c r="D253" s="234"/>
      <c r="E253" s="234"/>
      <c r="F253" s="234"/>
      <c r="G253" s="234"/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</row>
    <row r="254" spans="1:17" s="59" customFormat="1" ht="15">
      <c r="A254" s="237"/>
      <c r="B254" s="238"/>
      <c r="C254" s="13"/>
      <c r="D254" s="13"/>
      <c r="E254" s="15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17" s="59" customFormat="1" ht="15">
      <c r="A255" s="16"/>
      <c r="B255" s="42"/>
      <c r="C255" s="43"/>
      <c r="D255" s="28"/>
      <c r="E255" s="20"/>
      <c r="F255" s="19"/>
      <c r="G255" s="19"/>
      <c r="H255" s="19"/>
      <c r="I255" s="19"/>
      <c r="J255" s="19"/>
      <c r="K255" s="19"/>
      <c r="L255" s="43"/>
      <c r="M255" s="19"/>
      <c r="N255" s="19"/>
      <c r="O255" s="19"/>
      <c r="P255" s="19"/>
      <c r="Q255" s="19"/>
    </row>
    <row r="256" spans="1:17" s="59" customFormat="1" ht="15">
      <c r="A256" s="16"/>
      <c r="B256" s="42"/>
      <c r="C256" s="43"/>
      <c r="D256" s="28"/>
      <c r="E256" s="20"/>
      <c r="F256" s="19"/>
      <c r="G256" s="19"/>
      <c r="H256" s="19"/>
      <c r="I256" s="19"/>
      <c r="J256" s="19"/>
      <c r="K256" s="19"/>
      <c r="L256" s="43"/>
      <c r="M256" s="19"/>
      <c r="N256" s="19"/>
      <c r="O256" s="19"/>
      <c r="P256" s="19"/>
      <c r="Q256" s="19"/>
    </row>
    <row r="257" spans="1:17" s="59" customFormat="1" ht="15">
      <c r="A257" s="234"/>
      <c r="B257" s="234"/>
      <c r="C257" s="234"/>
      <c r="D257" s="234"/>
      <c r="E257" s="234"/>
      <c r="F257" s="234"/>
      <c r="G257" s="234"/>
      <c r="H257" s="234"/>
      <c r="I257" s="234"/>
      <c r="J257" s="234"/>
      <c r="K257" s="234"/>
      <c r="L257" s="234"/>
      <c r="M257" s="234"/>
      <c r="N257" s="234"/>
      <c r="O257" s="234"/>
      <c r="P257" s="234"/>
      <c r="Q257" s="234"/>
    </row>
    <row r="258" spans="1:17" s="59" customFormat="1" ht="15">
      <c r="A258" s="237"/>
      <c r="B258" s="238"/>
      <c r="C258" s="44"/>
      <c r="D258" s="44"/>
      <c r="E258" s="45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</row>
    <row r="259" spans="1:17" s="59" customFormat="1" ht="15">
      <c r="A259" s="16"/>
      <c r="B259" s="29"/>
      <c r="C259" s="41"/>
      <c r="D259" s="28"/>
      <c r="E259" s="20"/>
      <c r="F259" s="19"/>
      <c r="G259" s="19"/>
      <c r="H259" s="41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1:17" s="59" customFormat="1" ht="15">
      <c r="A260" s="239"/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  <c r="M260" s="239"/>
      <c r="N260" s="239"/>
      <c r="O260" s="239"/>
      <c r="P260" s="239"/>
      <c r="Q260" s="239"/>
    </row>
    <row r="261" spans="1:17" s="59" customFormat="1" ht="15">
      <c r="A261" s="237"/>
      <c r="B261" s="238"/>
      <c r="C261" s="44"/>
      <c r="D261" s="44"/>
      <c r="E261" s="45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</row>
    <row r="262" spans="1:17" s="59" customFormat="1" ht="15">
      <c r="A262" s="16"/>
      <c r="B262" s="29"/>
      <c r="C262" s="41"/>
      <c r="D262" s="19"/>
      <c r="E262" s="20"/>
      <c r="F262" s="19"/>
      <c r="G262" s="19"/>
      <c r="H262" s="41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1:17" s="59" customFormat="1" ht="15">
      <c r="A263" s="234"/>
      <c r="B263" s="234"/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</row>
    <row r="264" spans="1:17" s="59" customFormat="1" ht="15">
      <c r="A264" s="237"/>
      <c r="B264" s="238"/>
      <c r="C264" s="44"/>
      <c r="D264" s="44"/>
      <c r="E264" s="45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</row>
    <row r="265" spans="1:17" s="59" customFormat="1" ht="15">
      <c r="A265" s="16"/>
      <c r="B265" s="29"/>
      <c r="C265" s="41"/>
      <c r="D265" s="19"/>
      <c r="E265" s="20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1:17" s="59" customFormat="1" ht="15">
      <c r="A266" s="234"/>
      <c r="B266" s="234"/>
      <c r="C266" s="234"/>
      <c r="D266" s="234"/>
      <c r="E266" s="234"/>
      <c r="F266" s="234"/>
      <c r="G266" s="234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</row>
    <row r="267" spans="1:17" s="59" customFormat="1" ht="15">
      <c r="A267" s="237"/>
      <c r="B267" s="238"/>
      <c r="C267" s="13"/>
      <c r="D267" s="13"/>
      <c r="E267" s="15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1:17" s="59" customFormat="1" ht="15">
      <c r="A268" s="16"/>
      <c r="B268" s="29"/>
      <c r="C268" s="19"/>
      <c r="D268" s="28"/>
      <c r="E268" s="20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1:17" s="59" customFormat="1" ht="15">
      <c r="A269" s="16"/>
      <c r="B269" s="29"/>
      <c r="C269" s="41"/>
      <c r="D269" s="28"/>
      <c r="E269" s="20"/>
      <c r="F269" s="19"/>
      <c r="G269" s="19"/>
      <c r="H269" s="41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1:17" s="59" customFormat="1" ht="15">
      <c r="A270" s="234"/>
      <c r="B270" s="234"/>
      <c r="C270" s="234"/>
      <c r="D270" s="234"/>
      <c r="E270" s="234"/>
      <c r="F270" s="234"/>
      <c r="G270" s="234"/>
      <c r="H270" s="234"/>
      <c r="I270" s="234"/>
      <c r="J270" s="234"/>
      <c r="K270" s="234"/>
      <c r="L270" s="234"/>
      <c r="M270" s="234"/>
      <c r="N270" s="234"/>
      <c r="O270" s="234"/>
      <c r="P270" s="234"/>
      <c r="Q270" s="234"/>
    </row>
    <row r="271" spans="1:17" s="59" customFormat="1" ht="15">
      <c r="A271" s="237"/>
      <c r="B271" s="238"/>
      <c r="C271" s="13"/>
      <c r="D271" s="13"/>
      <c r="E271" s="45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1:17" s="59" customFormat="1" ht="15">
      <c r="A272" s="16"/>
      <c r="B272" s="46"/>
      <c r="C272" s="41"/>
      <c r="D272" s="19"/>
      <c r="E272" s="20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1:17" s="59" customFormat="1" ht="15">
      <c r="A273" s="234"/>
      <c r="B273" s="234"/>
      <c r="C273" s="234"/>
      <c r="D273" s="234"/>
      <c r="E273" s="234"/>
      <c r="F273" s="234"/>
      <c r="G273" s="234"/>
      <c r="H273" s="234"/>
      <c r="I273" s="234"/>
      <c r="J273" s="234"/>
      <c r="K273" s="234"/>
      <c r="L273" s="234"/>
      <c r="M273" s="234"/>
      <c r="N273" s="234"/>
      <c r="O273" s="234"/>
      <c r="P273" s="234"/>
      <c r="Q273" s="234"/>
    </row>
    <row r="274" spans="1:17" s="59" customFormat="1" ht="15">
      <c r="A274" s="237"/>
      <c r="B274" s="238"/>
      <c r="C274" s="13"/>
      <c r="D274" s="13"/>
      <c r="E274" s="15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1:17" s="59" customFormat="1" ht="15">
      <c r="A275" s="16"/>
      <c r="B275" s="29"/>
      <c r="C275" s="41"/>
      <c r="D275" s="19"/>
      <c r="E275" s="20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1:17" s="59" customFormat="1" ht="15">
      <c r="A276" s="234"/>
      <c r="B276" s="234"/>
      <c r="C276" s="234"/>
      <c r="D276" s="234"/>
      <c r="E276" s="234"/>
      <c r="F276" s="234"/>
      <c r="G276" s="234"/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</row>
    <row r="277" spans="1:17" s="59" customFormat="1" ht="15">
      <c r="A277" s="237"/>
      <c r="B277" s="238"/>
      <c r="C277" s="13"/>
      <c r="D277" s="13"/>
      <c r="E277" s="15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1:17" s="59" customFormat="1" ht="15">
      <c r="A278" s="16"/>
      <c r="B278" s="29"/>
      <c r="C278" s="33"/>
      <c r="D278" s="19"/>
      <c r="E278" s="20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1:17" s="59" customFormat="1" ht="15">
      <c r="A279" s="16"/>
      <c r="B279" s="29"/>
      <c r="C279" s="41"/>
      <c r="D279" s="19"/>
      <c r="E279" s="20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1:17" s="59" customFormat="1" ht="15">
      <c r="A280" s="234"/>
      <c r="B280" s="234"/>
      <c r="C280" s="234"/>
      <c r="D280" s="234"/>
      <c r="E280" s="234"/>
      <c r="F280" s="234"/>
      <c r="G280" s="234"/>
      <c r="H280" s="234"/>
      <c r="I280" s="234"/>
      <c r="J280" s="234"/>
      <c r="K280" s="234"/>
      <c r="L280" s="234"/>
      <c r="M280" s="234"/>
      <c r="N280" s="234"/>
      <c r="O280" s="234"/>
      <c r="P280" s="234"/>
      <c r="Q280" s="234"/>
    </row>
    <row r="281" spans="1:17" s="59" customFormat="1" ht="15">
      <c r="A281" s="237"/>
      <c r="B281" s="238"/>
      <c r="C281" s="13"/>
      <c r="D281" s="13"/>
      <c r="E281" s="15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1:17" s="59" customFormat="1" ht="15">
      <c r="A282" s="16"/>
      <c r="B282" s="29"/>
      <c r="C282" s="33"/>
      <c r="D282" s="19"/>
      <c r="E282" s="20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1:17" s="59" customFormat="1" ht="15">
      <c r="A283" s="234"/>
      <c r="B283" s="234"/>
      <c r="C283" s="234"/>
      <c r="D283" s="234"/>
      <c r="E283" s="234"/>
      <c r="F283" s="234"/>
      <c r="G283" s="234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</row>
    <row r="284" spans="1:17" s="59" customFormat="1" ht="15">
      <c r="A284" s="237"/>
      <c r="B284" s="238"/>
      <c r="C284" s="13"/>
      <c r="D284" s="13"/>
      <c r="E284" s="15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1:17" s="59" customFormat="1" ht="15">
      <c r="A285" s="47"/>
      <c r="B285" s="29"/>
      <c r="C285" s="41"/>
      <c r="D285" s="41"/>
      <c r="E285" s="20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1:17" s="59" customFormat="1" ht="15">
      <c r="A286" s="234"/>
      <c r="B286" s="234"/>
      <c r="C286" s="234"/>
      <c r="D286" s="234"/>
      <c r="E286" s="234"/>
      <c r="F286" s="234"/>
      <c r="G286" s="234"/>
      <c r="H286" s="234"/>
      <c r="I286" s="234"/>
      <c r="J286" s="234"/>
      <c r="K286" s="234"/>
      <c r="L286" s="234"/>
      <c r="M286" s="234"/>
      <c r="N286" s="234"/>
      <c r="O286" s="234"/>
      <c r="P286" s="234"/>
      <c r="Q286" s="234"/>
    </row>
    <row r="287" spans="1:17" s="59" customFormat="1" ht="15">
      <c r="A287" s="237"/>
      <c r="B287" s="238"/>
      <c r="C287" s="13"/>
      <c r="D287" s="13"/>
      <c r="E287" s="15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1:17" s="59" customFormat="1" ht="15">
      <c r="A288" s="47"/>
      <c r="B288" s="48"/>
      <c r="C288" s="49"/>
      <c r="D288" s="19"/>
      <c r="E288" s="20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1:17" s="59" customFormat="1" ht="15">
      <c r="A289" s="47"/>
      <c r="B289" s="48"/>
      <c r="C289" s="49"/>
      <c r="D289" s="19"/>
      <c r="E289" s="20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1:17" s="59" customFormat="1" ht="15">
      <c r="A290" s="47"/>
      <c r="B290" s="48"/>
      <c r="C290" s="49"/>
      <c r="D290" s="49"/>
      <c r="E290" s="20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1:17" s="59" customFormat="1" ht="15">
      <c r="A291" s="47"/>
      <c r="B291" s="48"/>
      <c r="C291" s="49"/>
      <c r="D291" s="49"/>
      <c r="E291" s="20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1:17" s="59" customFormat="1" ht="15">
      <c r="A292" s="47"/>
      <c r="B292" s="48"/>
      <c r="C292" s="49"/>
      <c r="D292" s="19"/>
      <c r="E292" s="20"/>
      <c r="F292" s="19"/>
      <c r="G292" s="19"/>
      <c r="H292" s="19"/>
      <c r="I292" s="19"/>
      <c r="J292" s="19"/>
      <c r="K292" s="20"/>
      <c r="L292" s="19"/>
      <c r="M292" s="19"/>
      <c r="N292" s="19"/>
      <c r="O292" s="19"/>
      <c r="P292" s="19"/>
      <c r="Q292" s="19"/>
    </row>
    <row r="293" spans="1:17" s="59" customFormat="1" ht="15">
      <c r="A293" s="47"/>
      <c r="B293" s="31"/>
      <c r="C293" s="49"/>
      <c r="D293" s="49"/>
      <c r="E293" s="20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1:17" s="59" customFormat="1" ht="15">
      <c r="A294" s="234"/>
      <c r="B294" s="234"/>
      <c r="C294" s="234"/>
      <c r="D294" s="234"/>
      <c r="E294" s="234"/>
      <c r="F294" s="234"/>
      <c r="G294" s="234"/>
      <c r="H294" s="234"/>
      <c r="I294" s="234"/>
      <c r="J294" s="234"/>
      <c r="K294" s="234"/>
      <c r="L294" s="234"/>
      <c r="M294" s="234"/>
      <c r="N294" s="234"/>
      <c r="O294" s="234"/>
      <c r="P294" s="234"/>
      <c r="Q294" s="234"/>
    </row>
    <row r="295" spans="1:17" s="59" customFormat="1" ht="15">
      <c r="A295" s="237"/>
      <c r="B295" s="238"/>
      <c r="C295" s="13"/>
      <c r="D295" s="13"/>
      <c r="E295" s="15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1:17" s="59" customFormat="1" ht="15">
      <c r="A296" s="47"/>
      <c r="B296" s="34"/>
      <c r="C296" s="50"/>
      <c r="D296" s="19"/>
      <c r="E296" s="20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1:17" s="59" customFormat="1" ht="15">
      <c r="A297" s="47"/>
      <c r="B297" s="34"/>
      <c r="C297" s="50"/>
      <c r="D297" s="19"/>
      <c r="E297" s="20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1:17" s="59" customFormat="1" ht="15">
      <c r="A298" s="47"/>
      <c r="B298" s="39"/>
      <c r="C298" s="50"/>
      <c r="D298" s="19"/>
      <c r="E298" s="20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1:17" s="59" customFormat="1" ht="15">
      <c r="A299" s="47"/>
      <c r="B299" s="34"/>
      <c r="C299" s="50"/>
      <c r="D299" s="19"/>
      <c r="E299" s="20"/>
      <c r="F299" s="19"/>
      <c r="G299" s="19"/>
      <c r="H299" s="19"/>
      <c r="I299" s="19"/>
      <c r="J299" s="19"/>
      <c r="K299" s="20"/>
      <c r="L299" s="19"/>
      <c r="M299" s="19"/>
      <c r="N299" s="19"/>
      <c r="O299" s="19"/>
      <c r="P299" s="19"/>
      <c r="Q299" s="19"/>
    </row>
    <row r="300" spans="1:17" s="59" customFormat="1" ht="15">
      <c r="A300" s="47"/>
      <c r="B300" s="34"/>
      <c r="C300" s="50"/>
      <c r="D300" s="50"/>
      <c r="E300" s="20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1:17" s="59" customFormat="1" ht="15">
      <c r="A301" s="234"/>
      <c r="B301" s="234"/>
      <c r="C301" s="234"/>
      <c r="D301" s="234"/>
      <c r="E301" s="234"/>
      <c r="F301" s="234"/>
      <c r="G301" s="234"/>
      <c r="H301" s="234"/>
      <c r="I301" s="234"/>
      <c r="J301" s="234"/>
      <c r="K301" s="234"/>
      <c r="L301" s="234"/>
      <c r="M301" s="234"/>
      <c r="N301" s="234"/>
      <c r="O301" s="234"/>
      <c r="P301" s="234"/>
      <c r="Q301" s="234"/>
    </row>
    <row r="302" spans="1:17" s="59" customFormat="1" ht="15">
      <c r="A302" s="237"/>
      <c r="B302" s="238"/>
      <c r="C302" s="13"/>
      <c r="D302" s="13"/>
      <c r="E302" s="15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1:17" s="59" customFormat="1" ht="15">
      <c r="A303" s="47"/>
      <c r="B303" s="29"/>
      <c r="C303" s="50"/>
      <c r="D303" s="50"/>
      <c r="E303" s="20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1:17" s="59" customFormat="1" ht="15">
      <c r="A304" s="47"/>
      <c r="B304" s="29"/>
      <c r="C304" s="50"/>
      <c r="D304" s="50"/>
      <c r="E304" s="20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1:17" s="59" customFormat="1" ht="15">
      <c r="A305" s="47"/>
      <c r="B305" s="29"/>
      <c r="C305" s="50"/>
      <c r="D305" s="19"/>
      <c r="E305" s="20"/>
      <c r="F305" s="19"/>
      <c r="G305" s="19"/>
      <c r="H305" s="50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1:17" s="59" customFormat="1" ht="15">
      <c r="A306" s="234"/>
      <c r="B306" s="234"/>
      <c r="C306" s="234"/>
      <c r="D306" s="234"/>
      <c r="E306" s="234"/>
      <c r="F306" s="234"/>
      <c r="G306" s="234"/>
      <c r="H306" s="234"/>
      <c r="I306" s="234"/>
      <c r="J306" s="234"/>
      <c r="K306" s="234"/>
      <c r="L306" s="234"/>
      <c r="M306" s="234"/>
      <c r="N306" s="234"/>
      <c r="O306" s="234"/>
      <c r="P306" s="234"/>
      <c r="Q306" s="234"/>
    </row>
    <row r="307" spans="1:17" s="59" customFormat="1" ht="15">
      <c r="A307" s="237"/>
      <c r="B307" s="238"/>
      <c r="C307" s="51"/>
      <c r="D307" s="13"/>
      <c r="E307" s="15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1:17" s="59" customFormat="1" ht="15">
      <c r="A308" s="47"/>
      <c r="B308" s="34"/>
      <c r="C308" s="52"/>
      <c r="D308" s="19"/>
      <c r="E308" s="20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1:17" s="59" customFormat="1" ht="15">
      <c r="A309" s="47"/>
      <c r="B309" s="34"/>
      <c r="C309" s="52"/>
      <c r="D309" s="19"/>
      <c r="E309" s="20"/>
      <c r="F309" s="19"/>
      <c r="G309" s="19"/>
      <c r="H309" s="50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1:17" s="59" customFormat="1" ht="15">
      <c r="A310" s="47"/>
      <c r="B310" s="34"/>
      <c r="C310" s="52"/>
      <c r="D310" s="19"/>
      <c r="E310" s="20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1:17" s="59" customFormat="1" ht="15">
      <c r="A311" s="47"/>
      <c r="B311" s="34"/>
      <c r="C311" s="52"/>
      <c r="D311" s="19"/>
      <c r="E311" s="20"/>
      <c r="F311" s="19"/>
      <c r="G311" s="19"/>
      <c r="H311" s="19"/>
      <c r="I311" s="19"/>
      <c r="J311" s="19"/>
      <c r="K311" s="20"/>
      <c r="L311" s="52"/>
      <c r="M311" s="19"/>
      <c r="N311" s="19"/>
      <c r="O311" s="19"/>
      <c r="P311" s="19"/>
      <c r="Q311" s="19"/>
    </row>
    <row r="312" spans="1:17" s="59" customFormat="1" ht="15">
      <c r="A312" s="47"/>
      <c r="B312" s="34"/>
      <c r="C312" s="52"/>
      <c r="D312" s="50"/>
      <c r="E312" s="20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1:17" s="59" customFormat="1" ht="15">
      <c r="A313" s="234"/>
      <c r="B313" s="234"/>
      <c r="C313" s="234"/>
      <c r="D313" s="234"/>
      <c r="E313" s="234"/>
      <c r="F313" s="234"/>
      <c r="G313" s="234"/>
      <c r="H313" s="234"/>
      <c r="I313" s="234"/>
      <c r="J313" s="234"/>
      <c r="K313" s="234"/>
      <c r="L313" s="234"/>
      <c r="M313" s="234"/>
      <c r="N313" s="234"/>
      <c r="O313" s="234"/>
      <c r="P313" s="234"/>
      <c r="Q313" s="234"/>
    </row>
    <row r="314" spans="1:17" s="59" customFormat="1" ht="15">
      <c r="A314" s="237"/>
      <c r="B314" s="238"/>
      <c r="C314" s="13"/>
      <c r="D314" s="13"/>
      <c r="E314" s="15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1:17" s="59" customFormat="1" ht="15">
      <c r="A315" s="47"/>
      <c r="B315" s="25"/>
      <c r="C315" s="33"/>
      <c r="D315" s="28"/>
      <c r="E315" s="20"/>
      <c r="F315" s="19"/>
      <c r="G315" s="19"/>
      <c r="H315" s="19"/>
      <c r="I315" s="19"/>
      <c r="J315" s="19"/>
      <c r="K315" s="19"/>
      <c r="L315" s="33"/>
      <c r="M315" s="19"/>
      <c r="N315" s="19"/>
      <c r="O315" s="19"/>
      <c r="P315" s="19"/>
      <c r="Q315" s="19"/>
    </row>
    <row r="316" spans="1:17" s="59" customFormat="1" ht="15">
      <c r="A316" s="234"/>
      <c r="B316" s="234"/>
      <c r="C316" s="234"/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4"/>
      <c r="P316" s="234"/>
      <c r="Q316" s="234"/>
    </row>
    <row r="317" spans="1:17" s="59" customFormat="1" ht="15">
      <c r="A317" s="237"/>
      <c r="B317" s="238"/>
      <c r="C317" s="13"/>
      <c r="D317" s="13"/>
      <c r="E317" s="15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1:17" s="59" customFormat="1" ht="15">
      <c r="A318" s="47"/>
      <c r="B318" s="29"/>
      <c r="C318" s="33"/>
      <c r="D318" s="19"/>
      <c r="E318" s="20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1:17" s="59" customFormat="1" ht="15">
      <c r="A319" s="47"/>
      <c r="B319" s="29"/>
      <c r="C319" s="53"/>
      <c r="D319" s="19"/>
      <c r="E319" s="20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1:17" s="59" customFormat="1" ht="15">
      <c r="A320" s="240"/>
      <c r="B320" s="240"/>
      <c r="C320" s="240"/>
      <c r="D320" s="240"/>
      <c r="E320" s="240"/>
      <c r="F320" s="240"/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</row>
    <row r="321" spans="1:17" s="59" customFormat="1" ht="15">
      <c r="A321" s="237"/>
      <c r="B321" s="238"/>
      <c r="C321" s="13"/>
      <c r="D321" s="13"/>
      <c r="E321" s="15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1:17" s="59" customFormat="1" ht="15">
      <c r="A322" s="47"/>
      <c r="B322" s="25"/>
      <c r="C322" s="28"/>
      <c r="D322" s="28"/>
      <c r="E322" s="20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1:17" s="59" customFormat="1" ht="15">
      <c r="A323" s="240"/>
      <c r="B323" s="240"/>
      <c r="C323" s="240"/>
      <c r="D323" s="240"/>
      <c r="E323" s="240"/>
      <c r="F323" s="240"/>
      <c r="G323" s="240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</row>
    <row r="324" spans="1:17" s="59" customFormat="1" ht="15">
      <c r="A324" s="237"/>
      <c r="B324" s="238"/>
      <c r="C324" s="13"/>
      <c r="D324" s="13"/>
      <c r="E324" s="15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1:17" s="59" customFormat="1" ht="15">
      <c r="A325" s="47"/>
      <c r="B325" s="54"/>
      <c r="C325" s="55"/>
      <c r="D325" s="19"/>
      <c r="E325" s="20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  <row r="326" spans="1:17" s="59" customFormat="1" ht="15">
      <c r="A326" s="234"/>
      <c r="B326" s="234"/>
      <c r="C326" s="234"/>
      <c r="D326" s="234"/>
      <c r="E326" s="234"/>
      <c r="F326" s="234"/>
      <c r="G326" s="234"/>
      <c r="H326" s="234"/>
      <c r="I326" s="234"/>
      <c r="J326" s="234"/>
      <c r="K326" s="234"/>
      <c r="L326" s="234"/>
      <c r="M326" s="234"/>
      <c r="N326" s="234"/>
      <c r="O326" s="234"/>
      <c r="P326" s="234"/>
      <c r="Q326" s="234"/>
    </row>
    <row r="327" spans="1:17" s="59" customFormat="1" ht="15">
      <c r="A327" s="237"/>
      <c r="B327" s="238"/>
      <c r="C327" s="13"/>
      <c r="D327" s="13"/>
      <c r="E327" s="15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1:17" s="59" customFormat="1" ht="15">
      <c r="A328" s="47"/>
      <c r="B328" s="54"/>
      <c r="C328" s="55"/>
      <c r="D328" s="19"/>
      <c r="E328" s="20"/>
      <c r="F328" s="19"/>
      <c r="G328" s="19"/>
      <c r="H328" s="55"/>
      <c r="I328" s="19"/>
      <c r="J328" s="19"/>
      <c r="K328" s="19"/>
      <c r="L328" s="19"/>
      <c r="M328" s="19"/>
      <c r="N328" s="19"/>
      <c r="O328" s="19"/>
      <c r="P328" s="19"/>
      <c r="Q328" s="19"/>
    </row>
    <row r="329" spans="1:17" s="59" customFormat="1" ht="15">
      <c r="A329" s="234"/>
      <c r="B329" s="234"/>
      <c r="C329" s="234"/>
      <c r="D329" s="234"/>
      <c r="E329" s="234"/>
      <c r="F329" s="234"/>
      <c r="G329" s="234"/>
      <c r="H329" s="234"/>
      <c r="I329" s="234"/>
      <c r="J329" s="234"/>
      <c r="K329" s="234"/>
      <c r="L329" s="234"/>
      <c r="M329" s="234"/>
      <c r="N329" s="234"/>
      <c r="O329" s="234"/>
      <c r="P329" s="234"/>
      <c r="Q329" s="234"/>
    </row>
    <row r="330" spans="1:17" s="59" customFormat="1" ht="15">
      <c r="A330" s="237"/>
      <c r="B330" s="238"/>
      <c r="C330" s="13"/>
      <c r="D330" s="13"/>
      <c r="E330" s="15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1:17" s="59" customFormat="1" ht="15">
      <c r="A331" s="47"/>
      <c r="B331" s="39"/>
      <c r="C331" s="56"/>
      <c r="D331" s="19"/>
      <c r="E331" s="20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</row>
    <row r="332" spans="1:17" s="59" customFormat="1" ht="15">
      <c r="A332" s="47"/>
      <c r="B332" s="39"/>
      <c r="C332" s="56"/>
      <c r="D332" s="19"/>
      <c r="E332" s="20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</row>
    <row r="333" spans="1:17" s="59" customFormat="1" ht="15">
      <c r="A333" s="234"/>
      <c r="B333" s="234"/>
      <c r="C333" s="234"/>
      <c r="D333" s="234"/>
      <c r="E333" s="234"/>
      <c r="F333" s="234"/>
      <c r="G333" s="234"/>
      <c r="H333" s="234"/>
      <c r="I333" s="234"/>
      <c r="J333" s="234"/>
      <c r="K333" s="234"/>
      <c r="L333" s="234"/>
      <c r="M333" s="234"/>
      <c r="N333" s="234"/>
      <c r="O333" s="234"/>
      <c r="P333" s="234"/>
      <c r="Q333" s="234"/>
    </row>
    <row r="334" spans="1:17" s="59" customFormat="1" ht="15">
      <c r="A334" s="237"/>
      <c r="B334" s="238"/>
      <c r="C334" s="13"/>
      <c r="D334" s="13"/>
      <c r="E334" s="15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1:17" s="59" customFormat="1" ht="15">
      <c r="A335" s="47"/>
      <c r="B335" s="39"/>
      <c r="C335" s="56"/>
      <c r="D335" s="19"/>
      <c r="E335" s="20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</row>
    <row r="336" spans="1:17" s="59" customFormat="1" ht="15">
      <c r="A336" s="240"/>
      <c r="B336" s="240"/>
      <c r="C336" s="240"/>
      <c r="D336" s="240"/>
      <c r="E336" s="240"/>
      <c r="F336" s="240"/>
      <c r="G336" s="240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</row>
    <row r="337" spans="1:17" s="59" customFormat="1" ht="15">
      <c r="A337" s="237"/>
      <c r="B337" s="238"/>
      <c r="C337" s="13"/>
      <c r="D337" s="13"/>
      <c r="E337" s="15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1:17" s="59" customFormat="1" ht="15">
      <c r="A338" s="47"/>
      <c r="B338" s="39"/>
      <c r="C338" s="56"/>
      <c r="D338" s="19"/>
      <c r="E338" s="20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</row>
    <row r="339" spans="1:17" s="59" customFormat="1" ht="15">
      <c r="A339" s="234"/>
      <c r="B339" s="234"/>
      <c r="C339" s="234"/>
      <c r="D339" s="234"/>
      <c r="E339" s="234"/>
      <c r="F339" s="234"/>
      <c r="G339" s="234"/>
      <c r="H339" s="234"/>
      <c r="I339" s="234"/>
      <c r="J339" s="234"/>
      <c r="K339" s="234"/>
      <c r="L339" s="234"/>
      <c r="M339" s="234"/>
      <c r="N339" s="234"/>
      <c r="O339" s="234"/>
      <c r="P339" s="234"/>
      <c r="Q339" s="234"/>
    </row>
    <row r="340" spans="1:17" s="59" customFormat="1" ht="15">
      <c r="A340" s="237"/>
      <c r="B340" s="237"/>
      <c r="C340" s="13"/>
      <c r="D340" s="13"/>
      <c r="E340" s="15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1:17" s="59" customFormat="1" ht="15">
      <c r="A341" s="47"/>
      <c r="B341" s="39"/>
      <c r="C341" s="56"/>
      <c r="D341" s="56"/>
      <c r="E341" s="20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</row>
    <row r="342" spans="1:17" s="59" customFormat="1" ht="15">
      <c r="A342" s="234"/>
      <c r="B342" s="234"/>
      <c r="C342" s="234"/>
      <c r="D342" s="234"/>
      <c r="E342" s="234"/>
      <c r="F342" s="234"/>
      <c r="G342" s="234"/>
      <c r="H342" s="234"/>
      <c r="I342" s="234"/>
      <c r="J342" s="234"/>
      <c r="K342" s="234"/>
      <c r="L342" s="234"/>
      <c r="M342" s="234"/>
      <c r="N342" s="234"/>
      <c r="O342" s="234"/>
      <c r="P342" s="234"/>
      <c r="Q342" s="234"/>
    </row>
    <row r="343" spans="1:17" s="59" customFormat="1" ht="15">
      <c r="A343" s="237"/>
      <c r="B343" s="238"/>
      <c r="C343" s="13"/>
      <c r="D343" s="13"/>
      <c r="E343" s="15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1:17" s="59" customFormat="1" ht="15">
      <c r="A344" s="47"/>
      <c r="B344" s="54"/>
      <c r="C344" s="50"/>
      <c r="D344" s="19"/>
      <c r="E344" s="20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</row>
    <row r="345" spans="1:17" s="59" customFormat="1" ht="15">
      <c r="A345" s="47"/>
      <c r="B345" s="54"/>
      <c r="C345" s="50"/>
      <c r="D345" s="19"/>
      <c r="E345" s="20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</row>
    <row r="346" spans="1:17" s="59" customFormat="1" ht="15">
      <c r="A346" s="47"/>
      <c r="B346" s="54"/>
      <c r="C346" s="28"/>
      <c r="D346" s="19"/>
      <c r="E346" s="20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</row>
    <row r="347" spans="1:17" s="59" customFormat="1" ht="15">
      <c r="A347" s="47"/>
      <c r="B347" s="54"/>
      <c r="C347" s="50"/>
      <c r="D347" s="50"/>
      <c r="E347" s="20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</row>
    <row r="348" spans="1:17" s="59" customFormat="1" ht="15">
      <c r="A348" s="47"/>
      <c r="B348" s="54"/>
      <c r="C348" s="50"/>
      <c r="D348" s="19"/>
      <c r="E348" s="20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</row>
    <row r="349" spans="1:17" s="59" customFormat="1" ht="15">
      <c r="A349" s="47"/>
      <c r="B349" s="54"/>
      <c r="C349" s="50"/>
      <c r="D349" s="19"/>
      <c r="E349" s="20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</row>
    <row r="350" spans="1:17" s="59" customFormat="1" ht="15">
      <c r="A350" s="47"/>
      <c r="B350" s="54"/>
      <c r="C350" s="50"/>
      <c r="D350" s="19"/>
      <c r="E350" s="20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</row>
    <row r="351" spans="1:17" s="59" customFormat="1" ht="15">
      <c r="A351" s="47"/>
      <c r="B351" s="54"/>
      <c r="C351" s="28"/>
      <c r="D351" s="19"/>
      <c r="E351" s="20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</row>
    <row r="352" spans="1:17" s="59" customFormat="1" ht="15">
      <c r="A352" s="234"/>
      <c r="B352" s="234"/>
      <c r="C352" s="234"/>
      <c r="D352" s="234"/>
      <c r="E352" s="234"/>
      <c r="F352" s="234"/>
      <c r="G352" s="234"/>
      <c r="H352" s="234"/>
      <c r="I352" s="234"/>
      <c r="J352" s="234"/>
      <c r="K352" s="234"/>
      <c r="L352" s="234"/>
      <c r="M352" s="234"/>
      <c r="N352" s="234"/>
      <c r="O352" s="234"/>
      <c r="P352" s="234"/>
      <c r="Q352" s="234"/>
    </row>
    <row r="353" spans="1:17" s="59" customFormat="1" ht="15">
      <c r="A353" s="237"/>
      <c r="B353" s="238"/>
      <c r="C353" s="13"/>
      <c r="D353" s="13"/>
      <c r="E353" s="15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1:17" s="59" customFormat="1" ht="15">
      <c r="A354" s="47"/>
      <c r="B354" s="29"/>
      <c r="C354" s="41"/>
      <c r="D354" s="19"/>
      <c r="E354" s="20"/>
      <c r="F354" s="19"/>
      <c r="G354" s="19"/>
      <c r="H354" s="19"/>
      <c r="I354" s="19"/>
      <c r="J354" s="19"/>
      <c r="K354" s="19"/>
      <c r="L354" s="41"/>
      <c r="M354" s="19"/>
      <c r="N354" s="19"/>
      <c r="O354" s="19"/>
      <c r="P354" s="19"/>
      <c r="Q354" s="19"/>
    </row>
    <row r="355" spans="1:17" s="59" customFormat="1" ht="15">
      <c r="A355" s="234"/>
      <c r="B355" s="234"/>
      <c r="C355" s="234"/>
      <c r="D355" s="234"/>
      <c r="E355" s="234"/>
      <c r="F355" s="234"/>
      <c r="G355" s="234"/>
      <c r="H355" s="234"/>
      <c r="I355" s="234"/>
      <c r="J355" s="234"/>
      <c r="K355" s="234"/>
      <c r="L355" s="234"/>
      <c r="M355" s="234"/>
      <c r="N355" s="234"/>
      <c r="O355" s="234"/>
      <c r="P355" s="234"/>
      <c r="Q355" s="234"/>
    </row>
    <row r="356" spans="1:17" s="59" customFormat="1" ht="15">
      <c r="A356" s="237"/>
      <c r="B356" s="238"/>
      <c r="C356" s="13"/>
      <c r="D356" s="13"/>
      <c r="E356" s="15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1:17" s="59" customFormat="1" ht="15">
      <c r="A357" s="47"/>
      <c r="B357" s="54"/>
      <c r="C357" s="50"/>
      <c r="D357" s="19"/>
      <c r="E357" s="20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</row>
    <row r="358" spans="1:17" s="59" customFormat="1" ht="15">
      <c r="A358" s="234"/>
      <c r="B358" s="234"/>
      <c r="C358" s="234"/>
      <c r="D358" s="234"/>
      <c r="E358" s="234"/>
      <c r="F358" s="234"/>
      <c r="G358" s="234"/>
      <c r="H358" s="234"/>
      <c r="I358" s="234"/>
      <c r="J358" s="234"/>
      <c r="K358" s="234"/>
      <c r="L358" s="234"/>
      <c r="M358" s="234"/>
      <c r="N358" s="234"/>
      <c r="O358" s="234"/>
      <c r="P358" s="234"/>
      <c r="Q358" s="234"/>
    </row>
    <row r="359" spans="1:17" s="59" customFormat="1" ht="15">
      <c r="A359" s="237"/>
      <c r="B359" s="238"/>
      <c r="C359" s="13"/>
      <c r="D359" s="13"/>
      <c r="E359" s="15"/>
      <c r="F359" s="19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1:17" s="59" customFormat="1" ht="15">
      <c r="A360" s="47"/>
      <c r="B360" s="29"/>
      <c r="C360" s="41"/>
      <c r="D360" s="41"/>
      <c r="E360" s="20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</row>
    <row r="361" spans="1:17" s="59" customFormat="1" ht="15">
      <c r="A361" s="47"/>
      <c r="B361" s="29"/>
      <c r="C361" s="41"/>
      <c r="D361" s="19"/>
      <c r="E361" s="20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</row>
    <row r="362" spans="1:17" s="59" customFormat="1" ht="15">
      <c r="A362" s="47"/>
      <c r="B362" s="29"/>
      <c r="C362" s="50"/>
      <c r="D362" s="19"/>
      <c r="E362" s="20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</row>
    <row r="363" spans="1:17" s="59" customFormat="1" ht="15">
      <c r="A363" s="234"/>
      <c r="B363" s="234"/>
      <c r="C363" s="234"/>
      <c r="D363" s="234"/>
      <c r="E363" s="234"/>
      <c r="F363" s="234"/>
      <c r="G363" s="234"/>
      <c r="H363" s="234"/>
      <c r="I363" s="234"/>
      <c r="J363" s="234"/>
      <c r="K363" s="234"/>
      <c r="L363" s="234"/>
      <c r="M363" s="234"/>
      <c r="N363" s="234"/>
      <c r="O363" s="234"/>
      <c r="P363" s="234"/>
      <c r="Q363" s="234"/>
    </row>
    <row r="364" spans="1:17" s="59" customFormat="1" ht="15">
      <c r="A364" s="237"/>
      <c r="B364" s="238"/>
      <c r="C364" s="13"/>
      <c r="D364" s="13"/>
      <c r="E364" s="15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1:17" s="59" customFormat="1" ht="15">
      <c r="A365" s="47"/>
      <c r="B365" s="57"/>
      <c r="C365" s="58"/>
      <c r="D365" s="19"/>
      <c r="E365" s="20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</row>
  </sheetData>
  <sheetProtection/>
  <mergeCells count="90">
    <mergeCell ref="A327:B327"/>
    <mergeCell ref="A306:Q306"/>
    <mergeCell ref="A307:B307"/>
    <mergeCell ref="A313:Q313"/>
    <mergeCell ref="P2:R2"/>
    <mergeCell ref="P1:R1"/>
    <mergeCell ref="A320:Q320"/>
    <mergeCell ref="A321:B321"/>
    <mergeCell ref="A323:Q323"/>
    <mergeCell ref="A324:B324"/>
    <mergeCell ref="A355:Q355"/>
    <mergeCell ref="A356:B356"/>
    <mergeCell ref="A358:Q358"/>
    <mergeCell ref="A329:Q329"/>
    <mergeCell ref="A330:B330"/>
    <mergeCell ref="A333:Q333"/>
    <mergeCell ref="A334:B334"/>
    <mergeCell ref="A336:Q336"/>
    <mergeCell ref="A337:B337"/>
    <mergeCell ref="A326:Q326"/>
    <mergeCell ref="A359:B359"/>
    <mergeCell ref="A363:Q363"/>
    <mergeCell ref="A364:B364"/>
    <mergeCell ref="A339:Q339"/>
    <mergeCell ref="A340:B340"/>
    <mergeCell ref="A342:Q342"/>
    <mergeCell ref="A343:B343"/>
    <mergeCell ref="A352:Q352"/>
    <mergeCell ref="A353:B353"/>
    <mergeCell ref="A314:B314"/>
    <mergeCell ref="A316:Q316"/>
    <mergeCell ref="A317:B317"/>
    <mergeCell ref="A286:Q286"/>
    <mergeCell ref="A287:B287"/>
    <mergeCell ref="A294:Q294"/>
    <mergeCell ref="A295:B295"/>
    <mergeCell ref="A301:Q301"/>
    <mergeCell ref="A302:B302"/>
    <mergeCell ref="A284:B284"/>
    <mergeCell ref="A266:Q266"/>
    <mergeCell ref="A267:B267"/>
    <mergeCell ref="A270:Q270"/>
    <mergeCell ref="A271:B271"/>
    <mergeCell ref="A273:Q273"/>
    <mergeCell ref="A274:B274"/>
    <mergeCell ref="A276:Q276"/>
    <mergeCell ref="A277:B277"/>
    <mergeCell ref="A280:Q280"/>
    <mergeCell ref="A281:B281"/>
    <mergeCell ref="A283:Q283"/>
    <mergeCell ref="A264:B264"/>
    <mergeCell ref="A97:Q97"/>
    <mergeCell ref="A98:B98"/>
    <mergeCell ref="A244:Q244"/>
    <mergeCell ref="A245:B245"/>
    <mergeCell ref="A253:Q253"/>
    <mergeCell ref="A254:B254"/>
    <mergeCell ref="A257:Q257"/>
    <mergeCell ref="A258:B258"/>
    <mergeCell ref="A260:Q260"/>
    <mergeCell ref="A261:B261"/>
    <mergeCell ref="A263:Q263"/>
    <mergeCell ref="A36:B36"/>
    <mergeCell ref="A69:Q69"/>
    <mergeCell ref="A70:B70"/>
    <mergeCell ref="A82:Q82"/>
    <mergeCell ref="A83:B83"/>
    <mergeCell ref="A23:Q23"/>
    <mergeCell ref="A24:B24"/>
    <mergeCell ref="A25:Q25"/>
    <mergeCell ref="A26:B26"/>
    <mergeCell ref="A35:Q35"/>
    <mergeCell ref="A33:Q33"/>
    <mergeCell ref="A34:B34"/>
    <mergeCell ref="A9:B9"/>
    <mergeCell ref="A10:Q10"/>
    <mergeCell ref="A11:B11"/>
    <mergeCell ref="A12:Q12"/>
    <mergeCell ref="A13:B13"/>
    <mergeCell ref="D3:O3"/>
    <mergeCell ref="A5:A7"/>
    <mergeCell ref="B5:B7"/>
    <mergeCell ref="C5:C6"/>
    <mergeCell ref="D5:N5"/>
    <mergeCell ref="E6:F6"/>
    <mergeCell ref="G6:H6"/>
    <mergeCell ref="O5:R5"/>
    <mergeCell ref="I6:J6"/>
    <mergeCell ref="K6:L6"/>
    <mergeCell ref="M6:N6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65" r:id="rId1"/>
  <rowBreaks count="1" manualBreakCount="1">
    <brk id="72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66"/>
  <sheetViews>
    <sheetView view="pageBreakPreview" zoomScaleSheetLayoutView="100" zoomScalePageLayoutView="0" workbookViewId="0" topLeftCell="A1">
      <selection activeCell="A26" sqref="A26:N26"/>
    </sheetView>
  </sheetViews>
  <sheetFormatPr defaultColWidth="9.140625" defaultRowHeight="15"/>
  <cols>
    <col min="1" max="1" width="4.8515625" style="119" customWidth="1"/>
    <col min="2" max="2" width="20.421875" style="10" customWidth="1"/>
    <col min="3" max="3" width="16.00390625" style="10" customWidth="1"/>
    <col min="4" max="4" width="16.140625" style="10" customWidth="1"/>
    <col min="5" max="5" width="13.7109375" style="10" customWidth="1"/>
    <col min="6" max="6" width="14.57421875" style="10" customWidth="1"/>
    <col min="7" max="7" width="13.57421875" style="10" customWidth="1"/>
    <col min="8" max="8" width="13.421875" style="10" customWidth="1"/>
    <col min="9" max="9" width="14.140625" style="10" customWidth="1"/>
    <col min="10" max="10" width="12.28125" style="10" customWidth="1"/>
    <col min="11" max="11" width="13.140625" style="10" customWidth="1"/>
    <col min="12" max="12" width="15.140625" style="10" customWidth="1"/>
    <col min="13" max="13" width="13.8515625" style="10" customWidth="1"/>
    <col min="14" max="14" width="13.140625" style="10" customWidth="1"/>
    <col min="15" max="15" width="12.421875" style="10" bestFit="1" customWidth="1"/>
    <col min="16" max="16" width="13.57421875" style="10" bestFit="1" customWidth="1"/>
    <col min="17" max="16384" width="9.140625" style="10" customWidth="1"/>
  </cols>
  <sheetData>
    <row r="1" spans="11:14" ht="15">
      <c r="K1" s="64" t="s">
        <v>99</v>
      </c>
      <c r="L1" s="64"/>
      <c r="M1" s="64"/>
      <c r="N1" s="64"/>
    </row>
    <row r="2" spans="11:14" ht="56.25" customHeight="1">
      <c r="K2" s="201" t="s">
        <v>32</v>
      </c>
      <c r="L2" s="201"/>
      <c r="M2" s="201"/>
      <c r="N2" s="201"/>
    </row>
    <row r="3" spans="3:12" ht="95.25" customHeight="1">
      <c r="C3" s="217" t="s">
        <v>100</v>
      </c>
      <c r="D3" s="217"/>
      <c r="E3" s="217"/>
      <c r="F3" s="217"/>
      <c r="G3" s="217"/>
      <c r="H3" s="217"/>
      <c r="I3" s="217"/>
      <c r="J3" s="217"/>
      <c r="K3" s="217"/>
      <c r="L3" s="148"/>
    </row>
    <row r="5" spans="1:14" ht="15">
      <c r="A5" s="245" t="s">
        <v>0</v>
      </c>
      <c r="B5" s="225" t="s">
        <v>1</v>
      </c>
      <c r="C5" s="223" t="s">
        <v>87</v>
      </c>
      <c r="D5" s="223"/>
      <c r="E5" s="223"/>
      <c r="F5" s="223"/>
      <c r="G5" s="223"/>
      <c r="H5" s="223"/>
      <c r="I5" s="223"/>
      <c r="J5" s="228" t="s">
        <v>96</v>
      </c>
      <c r="K5" s="228"/>
      <c r="L5" s="228"/>
      <c r="M5" s="228"/>
      <c r="N5" s="228"/>
    </row>
    <row r="6" spans="1:14" ht="15">
      <c r="A6" s="246"/>
      <c r="B6" s="226"/>
      <c r="C6" s="180" t="s">
        <v>88</v>
      </c>
      <c r="D6" s="174" t="s">
        <v>95</v>
      </c>
      <c r="E6" s="175"/>
      <c r="F6" s="175"/>
      <c r="G6" s="175"/>
      <c r="H6" s="175"/>
      <c r="I6" s="176"/>
      <c r="J6" s="177" t="s">
        <v>88</v>
      </c>
      <c r="K6" s="174" t="s">
        <v>95</v>
      </c>
      <c r="L6" s="175"/>
      <c r="M6" s="175"/>
      <c r="N6" s="176"/>
    </row>
    <row r="7" spans="1:14" ht="83.25" customHeight="1">
      <c r="A7" s="246"/>
      <c r="B7" s="226"/>
      <c r="C7" s="182"/>
      <c r="D7" s="145" t="s">
        <v>89</v>
      </c>
      <c r="E7" s="145" t="s">
        <v>90</v>
      </c>
      <c r="F7" s="145" t="s">
        <v>91</v>
      </c>
      <c r="G7" s="145" t="s">
        <v>92</v>
      </c>
      <c r="H7" s="145" t="s">
        <v>93</v>
      </c>
      <c r="I7" s="145" t="s">
        <v>94</v>
      </c>
      <c r="J7" s="179"/>
      <c r="K7" s="145" t="s">
        <v>89</v>
      </c>
      <c r="L7" s="145" t="s">
        <v>90</v>
      </c>
      <c r="M7" s="145" t="s">
        <v>91</v>
      </c>
      <c r="N7" s="145" t="s">
        <v>93</v>
      </c>
    </row>
    <row r="8" spans="1:14" ht="15">
      <c r="A8" s="247"/>
      <c r="B8" s="227"/>
      <c r="C8" s="6" t="s">
        <v>73</v>
      </c>
      <c r="D8" s="149" t="s">
        <v>73</v>
      </c>
      <c r="E8" s="149" t="s">
        <v>73</v>
      </c>
      <c r="F8" s="149" t="s">
        <v>73</v>
      </c>
      <c r="G8" s="149" t="s">
        <v>73</v>
      </c>
      <c r="H8" s="149" t="s">
        <v>73</v>
      </c>
      <c r="I8" s="149" t="s">
        <v>73</v>
      </c>
      <c r="J8" s="149" t="s">
        <v>73</v>
      </c>
      <c r="K8" s="149" t="s">
        <v>73</v>
      </c>
      <c r="L8" s="149" t="s">
        <v>73</v>
      </c>
      <c r="M8" s="149" t="s">
        <v>73</v>
      </c>
      <c r="N8" s="149" t="s">
        <v>73</v>
      </c>
    </row>
    <row r="9" spans="1:14" ht="15">
      <c r="A9" s="11">
        <v>1</v>
      </c>
      <c r="B9" s="8">
        <v>2</v>
      </c>
      <c r="C9" s="12">
        <v>3</v>
      </c>
      <c r="D9" s="8">
        <v>4</v>
      </c>
      <c r="E9" s="12">
        <v>5</v>
      </c>
      <c r="F9" s="8">
        <v>6</v>
      </c>
      <c r="G9" s="12">
        <v>7</v>
      </c>
      <c r="H9" s="8">
        <v>8</v>
      </c>
      <c r="I9" s="12">
        <v>9</v>
      </c>
      <c r="J9" s="8">
        <v>10</v>
      </c>
      <c r="K9" s="12">
        <v>11</v>
      </c>
      <c r="L9" s="8">
        <v>12</v>
      </c>
      <c r="M9" s="12">
        <v>13</v>
      </c>
      <c r="N9" s="8">
        <v>14</v>
      </c>
    </row>
    <row r="10" spans="1:14" ht="41.25" customHeight="1">
      <c r="A10" s="243" t="s">
        <v>11</v>
      </c>
      <c r="B10" s="244"/>
      <c r="C10" s="9">
        <f>C12+C25</f>
        <v>0</v>
      </c>
      <c r="D10" s="9">
        <f aca="true" t="shared" si="0" ref="D10:N10">D12+D25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</row>
    <row r="11" spans="1:14" ht="15">
      <c r="A11" s="215" t="s">
        <v>25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</row>
    <row r="12" spans="1:14" ht="15">
      <c r="A12" s="216" t="s">
        <v>26</v>
      </c>
      <c r="B12" s="216"/>
      <c r="C12" s="120">
        <f>C14</f>
        <v>0</v>
      </c>
      <c r="D12" s="120">
        <f aca="true" t="shared" si="1" ref="D12:N12">D14</f>
        <v>0</v>
      </c>
      <c r="E12" s="120">
        <f t="shared" si="1"/>
        <v>0</v>
      </c>
      <c r="F12" s="120">
        <f t="shared" si="1"/>
        <v>0</v>
      </c>
      <c r="G12" s="120">
        <f t="shared" si="1"/>
        <v>0</v>
      </c>
      <c r="H12" s="120">
        <f t="shared" si="1"/>
        <v>0</v>
      </c>
      <c r="I12" s="120">
        <f t="shared" si="1"/>
        <v>0</v>
      </c>
      <c r="J12" s="120">
        <f t="shared" si="1"/>
        <v>0</v>
      </c>
      <c r="K12" s="120">
        <f t="shared" si="1"/>
        <v>0</v>
      </c>
      <c r="L12" s="120">
        <f t="shared" si="1"/>
        <v>0</v>
      </c>
      <c r="M12" s="120">
        <f t="shared" si="1"/>
        <v>0</v>
      </c>
      <c r="N12" s="120">
        <f t="shared" si="1"/>
        <v>0</v>
      </c>
    </row>
    <row r="13" spans="1:14" ht="15">
      <c r="A13" s="211" t="s">
        <v>107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</row>
    <row r="14" spans="1:14" ht="40.5" customHeight="1">
      <c r="A14" s="243" t="s">
        <v>11</v>
      </c>
      <c r="B14" s="244"/>
      <c r="C14" s="5">
        <f aca="true" t="shared" si="2" ref="C14:N14">SUM(C15:C23)</f>
        <v>0</v>
      </c>
      <c r="D14" s="5">
        <f t="shared" si="2"/>
        <v>0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</row>
    <row r="15" spans="1:14" ht="28.5" customHeight="1">
      <c r="A15" s="66">
        <v>1</v>
      </c>
      <c r="B15" s="2" t="s">
        <v>77</v>
      </c>
      <c r="C15" s="71">
        <f>SUM(D15:I15)</f>
        <v>0</v>
      </c>
      <c r="D15" s="69">
        <v>0</v>
      </c>
      <c r="E15" s="69">
        <v>0</v>
      </c>
      <c r="F15" s="71">
        <v>0</v>
      </c>
      <c r="G15" s="69">
        <v>0</v>
      </c>
      <c r="H15" s="69">
        <v>0</v>
      </c>
      <c r="I15" s="69">
        <v>0</v>
      </c>
      <c r="J15" s="69">
        <f>SUM(K15:N15)</f>
        <v>0</v>
      </c>
      <c r="K15" s="69">
        <v>0</v>
      </c>
      <c r="L15" s="69">
        <v>0</v>
      </c>
      <c r="M15" s="69">
        <v>0</v>
      </c>
      <c r="N15" s="69">
        <v>0</v>
      </c>
    </row>
    <row r="16" spans="1:14" ht="26.25">
      <c r="A16" s="66">
        <v>2</v>
      </c>
      <c r="B16" s="2" t="s">
        <v>17</v>
      </c>
      <c r="C16" s="71">
        <f aca="true" t="shared" si="3" ref="C16:C23">SUM(D16:I16)</f>
        <v>0</v>
      </c>
      <c r="D16" s="69">
        <v>0</v>
      </c>
      <c r="E16" s="69">
        <v>0</v>
      </c>
      <c r="F16" s="71">
        <v>0</v>
      </c>
      <c r="G16" s="69">
        <v>0</v>
      </c>
      <c r="H16" s="69">
        <v>0</v>
      </c>
      <c r="I16" s="69">
        <v>0</v>
      </c>
      <c r="J16" s="69">
        <f aca="true" t="shared" si="4" ref="J16:J23">SUM(K16:N16)</f>
        <v>0</v>
      </c>
      <c r="K16" s="69">
        <v>0</v>
      </c>
      <c r="L16" s="69">
        <v>0</v>
      </c>
      <c r="M16" s="69">
        <v>0</v>
      </c>
      <c r="N16" s="69">
        <v>0</v>
      </c>
    </row>
    <row r="17" spans="1:14" ht="26.25">
      <c r="A17" s="66">
        <v>3</v>
      </c>
      <c r="B17" s="2" t="s">
        <v>18</v>
      </c>
      <c r="C17" s="71">
        <f t="shared" si="3"/>
        <v>0</v>
      </c>
      <c r="D17" s="69">
        <v>0</v>
      </c>
      <c r="E17" s="69">
        <v>0</v>
      </c>
      <c r="F17" s="71">
        <v>0</v>
      </c>
      <c r="G17" s="69">
        <v>0</v>
      </c>
      <c r="H17" s="69">
        <v>0</v>
      </c>
      <c r="I17" s="69">
        <v>0</v>
      </c>
      <c r="J17" s="69">
        <f t="shared" si="4"/>
        <v>0</v>
      </c>
      <c r="K17" s="69">
        <v>0</v>
      </c>
      <c r="L17" s="69">
        <v>0</v>
      </c>
      <c r="M17" s="69">
        <v>0</v>
      </c>
      <c r="N17" s="69">
        <v>0</v>
      </c>
    </row>
    <row r="18" spans="1:14" ht="26.25">
      <c r="A18" s="66">
        <v>4</v>
      </c>
      <c r="B18" s="2" t="s">
        <v>19</v>
      </c>
      <c r="C18" s="71">
        <f t="shared" si="3"/>
        <v>0</v>
      </c>
      <c r="D18" s="69">
        <v>0</v>
      </c>
      <c r="E18" s="69">
        <v>0</v>
      </c>
      <c r="F18" s="71">
        <v>0</v>
      </c>
      <c r="G18" s="69">
        <v>0</v>
      </c>
      <c r="H18" s="69">
        <v>0</v>
      </c>
      <c r="I18" s="69">
        <v>0</v>
      </c>
      <c r="J18" s="69">
        <f t="shared" si="4"/>
        <v>0</v>
      </c>
      <c r="K18" s="69">
        <v>0</v>
      </c>
      <c r="L18" s="69">
        <v>0</v>
      </c>
      <c r="M18" s="69">
        <v>0</v>
      </c>
      <c r="N18" s="69">
        <v>0</v>
      </c>
    </row>
    <row r="19" spans="1:14" ht="39">
      <c r="A19" s="66">
        <v>5</v>
      </c>
      <c r="B19" s="2" t="s">
        <v>20</v>
      </c>
      <c r="C19" s="71">
        <f t="shared" si="3"/>
        <v>0</v>
      </c>
      <c r="D19" s="69">
        <v>0</v>
      </c>
      <c r="E19" s="69">
        <v>0</v>
      </c>
      <c r="F19" s="69">
        <v>0</v>
      </c>
      <c r="G19" s="69">
        <v>0</v>
      </c>
      <c r="H19" s="71">
        <v>0</v>
      </c>
      <c r="I19" s="69">
        <v>0</v>
      </c>
      <c r="J19" s="69">
        <f t="shared" si="4"/>
        <v>0</v>
      </c>
      <c r="K19" s="69">
        <v>0</v>
      </c>
      <c r="L19" s="69">
        <v>0</v>
      </c>
      <c r="M19" s="69">
        <v>0</v>
      </c>
      <c r="N19" s="69">
        <v>0</v>
      </c>
    </row>
    <row r="20" spans="1:14" ht="26.25">
      <c r="A20" s="66">
        <v>6</v>
      </c>
      <c r="B20" s="2" t="s">
        <v>21</v>
      </c>
      <c r="C20" s="71">
        <f t="shared" si="3"/>
        <v>0</v>
      </c>
      <c r="D20" s="69">
        <v>0</v>
      </c>
      <c r="E20" s="69">
        <v>0</v>
      </c>
      <c r="F20" s="71">
        <v>0</v>
      </c>
      <c r="G20" s="69">
        <v>0</v>
      </c>
      <c r="H20" s="69">
        <v>0</v>
      </c>
      <c r="I20" s="69">
        <v>0</v>
      </c>
      <c r="J20" s="69">
        <f t="shared" si="4"/>
        <v>0</v>
      </c>
      <c r="K20" s="69">
        <v>0</v>
      </c>
      <c r="L20" s="69">
        <v>0</v>
      </c>
      <c r="M20" s="69">
        <v>0</v>
      </c>
      <c r="N20" s="69">
        <v>0</v>
      </c>
    </row>
    <row r="21" spans="1:14" ht="26.25">
      <c r="A21" s="66">
        <v>7</v>
      </c>
      <c r="B21" s="2" t="s">
        <v>22</v>
      </c>
      <c r="C21" s="71">
        <f t="shared" si="3"/>
        <v>0</v>
      </c>
      <c r="D21" s="69">
        <v>0</v>
      </c>
      <c r="E21" s="69">
        <v>0</v>
      </c>
      <c r="F21" s="71">
        <v>0</v>
      </c>
      <c r="G21" s="69">
        <v>0</v>
      </c>
      <c r="H21" s="69">
        <v>0</v>
      </c>
      <c r="I21" s="69">
        <v>0</v>
      </c>
      <c r="J21" s="69">
        <f t="shared" si="4"/>
        <v>0</v>
      </c>
      <c r="K21" s="69">
        <v>0</v>
      </c>
      <c r="L21" s="69">
        <v>0</v>
      </c>
      <c r="M21" s="69">
        <v>0</v>
      </c>
      <c r="N21" s="69">
        <v>0</v>
      </c>
    </row>
    <row r="22" spans="1:14" ht="26.25">
      <c r="A22" s="66">
        <v>8</v>
      </c>
      <c r="B22" s="2" t="s">
        <v>23</v>
      </c>
      <c r="C22" s="71">
        <f t="shared" si="3"/>
        <v>0</v>
      </c>
      <c r="D22" s="69">
        <v>0</v>
      </c>
      <c r="E22" s="69">
        <v>0</v>
      </c>
      <c r="F22" s="71">
        <v>0</v>
      </c>
      <c r="G22" s="69">
        <v>0</v>
      </c>
      <c r="H22" s="69">
        <v>0</v>
      </c>
      <c r="I22" s="69">
        <v>0</v>
      </c>
      <c r="J22" s="69">
        <f t="shared" si="4"/>
        <v>0</v>
      </c>
      <c r="K22" s="69">
        <v>0</v>
      </c>
      <c r="L22" s="69">
        <v>0</v>
      </c>
      <c r="M22" s="69">
        <v>0</v>
      </c>
      <c r="N22" s="69">
        <v>0</v>
      </c>
    </row>
    <row r="23" spans="1:14" ht="28.5" customHeight="1">
      <c r="A23" s="66">
        <v>9</v>
      </c>
      <c r="B23" s="2" t="s">
        <v>24</v>
      </c>
      <c r="C23" s="71">
        <f t="shared" si="3"/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f t="shared" si="4"/>
        <v>0</v>
      </c>
      <c r="K23" s="69">
        <v>0</v>
      </c>
      <c r="L23" s="69">
        <v>0</v>
      </c>
      <c r="M23" s="69">
        <v>0</v>
      </c>
      <c r="N23" s="69">
        <v>0</v>
      </c>
    </row>
    <row r="24" spans="1:14" ht="15">
      <c r="A24" s="215" t="s">
        <v>28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</row>
    <row r="25" spans="1:14" ht="15">
      <c r="A25" s="205" t="s">
        <v>29</v>
      </c>
      <c r="B25" s="205"/>
      <c r="C25" s="9">
        <f>C27</f>
        <v>0</v>
      </c>
      <c r="D25" s="9">
        <f aca="true" t="shared" si="5" ref="D25:N25">D27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0</v>
      </c>
    </row>
    <row r="26" spans="1:14" ht="15">
      <c r="A26" s="211" t="s">
        <v>107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</row>
    <row r="27" spans="1:16" ht="41.25" customHeight="1">
      <c r="A27" s="167" t="s">
        <v>11</v>
      </c>
      <c r="B27" s="168"/>
      <c r="C27" s="5">
        <f aca="true" t="shared" si="6" ref="C27:N27">SUM(C28:C33)</f>
        <v>0</v>
      </c>
      <c r="D27" s="5">
        <f t="shared" si="6"/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5">
        <f t="shared" si="6"/>
        <v>0</v>
      </c>
      <c r="P27" s="75"/>
    </row>
    <row r="28" spans="1:16" ht="25.5">
      <c r="A28" s="66">
        <v>1</v>
      </c>
      <c r="B28" s="147" t="s">
        <v>108</v>
      </c>
      <c r="C28" s="73">
        <f aca="true" t="shared" si="7" ref="C28:C33">SUM(D28:I28)</f>
        <v>0</v>
      </c>
      <c r="D28" s="73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f aca="true" t="shared" si="8" ref="J28:J33">SUM(K28:N28)</f>
        <v>0</v>
      </c>
      <c r="K28" s="67">
        <v>0</v>
      </c>
      <c r="L28" s="67">
        <v>0</v>
      </c>
      <c r="M28" s="67">
        <v>0</v>
      </c>
      <c r="N28" s="67">
        <v>0</v>
      </c>
      <c r="P28" s="75"/>
    </row>
    <row r="29" spans="1:14" ht="25.5">
      <c r="A29" s="66">
        <v>2</v>
      </c>
      <c r="B29" s="147" t="s">
        <v>109</v>
      </c>
      <c r="C29" s="73">
        <f t="shared" si="7"/>
        <v>0</v>
      </c>
      <c r="D29" s="73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f t="shared" si="8"/>
        <v>0</v>
      </c>
      <c r="K29" s="67">
        <v>0</v>
      </c>
      <c r="L29" s="67">
        <v>0</v>
      </c>
      <c r="M29" s="67">
        <v>0</v>
      </c>
      <c r="N29" s="67">
        <v>0</v>
      </c>
    </row>
    <row r="30" spans="1:14" ht="26.25" customHeight="1">
      <c r="A30" s="66">
        <v>3</v>
      </c>
      <c r="B30" s="147" t="s">
        <v>110</v>
      </c>
      <c r="C30" s="73">
        <f t="shared" si="7"/>
        <v>0</v>
      </c>
      <c r="D30" s="73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f t="shared" si="8"/>
        <v>0</v>
      </c>
      <c r="K30" s="67">
        <v>0</v>
      </c>
      <c r="L30" s="67">
        <v>0</v>
      </c>
      <c r="M30" s="67">
        <v>0</v>
      </c>
      <c r="N30" s="67">
        <v>0</v>
      </c>
    </row>
    <row r="31" spans="1:14" ht="25.5">
      <c r="A31" s="66">
        <v>4</v>
      </c>
      <c r="B31" s="147" t="s">
        <v>111</v>
      </c>
      <c r="C31" s="73">
        <f t="shared" si="7"/>
        <v>0</v>
      </c>
      <c r="D31" s="73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f t="shared" si="8"/>
        <v>0</v>
      </c>
      <c r="K31" s="67">
        <v>0</v>
      </c>
      <c r="L31" s="67">
        <v>0</v>
      </c>
      <c r="M31" s="67">
        <v>0</v>
      </c>
      <c r="N31" s="67">
        <v>0</v>
      </c>
    </row>
    <row r="32" spans="1:14" ht="25.5">
      <c r="A32" s="66">
        <v>5</v>
      </c>
      <c r="B32" s="147" t="s">
        <v>112</v>
      </c>
      <c r="C32" s="73">
        <f t="shared" si="7"/>
        <v>0</v>
      </c>
      <c r="D32" s="73">
        <v>0</v>
      </c>
      <c r="E32" s="73">
        <v>0</v>
      </c>
      <c r="F32" s="73">
        <v>0</v>
      </c>
      <c r="G32" s="67">
        <v>0</v>
      </c>
      <c r="H32" s="67">
        <v>0</v>
      </c>
      <c r="I32" s="67">
        <v>0</v>
      </c>
      <c r="J32" s="67">
        <f t="shared" si="8"/>
        <v>0</v>
      </c>
      <c r="K32" s="67">
        <v>0</v>
      </c>
      <c r="L32" s="67">
        <v>0</v>
      </c>
      <c r="M32" s="67">
        <v>0</v>
      </c>
      <c r="N32" s="67">
        <v>0</v>
      </c>
    </row>
    <row r="33" spans="1:14" ht="25.5">
      <c r="A33" s="66">
        <v>6</v>
      </c>
      <c r="B33" s="147" t="s">
        <v>113</v>
      </c>
      <c r="C33" s="73">
        <f t="shared" si="7"/>
        <v>0</v>
      </c>
      <c r="D33" s="73">
        <v>0</v>
      </c>
      <c r="E33" s="73">
        <v>0</v>
      </c>
      <c r="F33" s="73">
        <v>0</v>
      </c>
      <c r="G33" s="67">
        <v>0</v>
      </c>
      <c r="H33" s="67">
        <v>0</v>
      </c>
      <c r="I33" s="67">
        <v>0</v>
      </c>
      <c r="J33" s="67">
        <f t="shared" si="8"/>
        <v>0</v>
      </c>
      <c r="K33" s="67">
        <v>0</v>
      </c>
      <c r="L33" s="67">
        <v>0</v>
      </c>
      <c r="M33" s="67">
        <v>0</v>
      </c>
      <c r="N33" s="67">
        <v>0</v>
      </c>
    </row>
    <row r="34" spans="1:14" ht="15">
      <c r="A34" s="248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</row>
    <row r="35" spans="1:14" s="59" customFormat="1" ht="15">
      <c r="A35" s="236"/>
      <c r="B35" s="23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s="59" customFormat="1" ht="15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</row>
    <row r="37" spans="1:14" s="59" customFormat="1" ht="15">
      <c r="A37" s="237"/>
      <c r="B37" s="238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59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59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s="59" customFormat="1" ht="15">
      <c r="A40" s="16"/>
      <c r="B40" s="17"/>
      <c r="C40" s="18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s="59" customFormat="1" ht="15">
      <c r="A41" s="16"/>
      <c r="B41" s="17"/>
      <c r="C41" s="18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s="59" customFormat="1" ht="15">
      <c r="A42" s="16"/>
      <c r="B42" s="17"/>
      <c r="C42" s="18"/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s="59" customFormat="1" ht="15">
      <c r="A43" s="16"/>
      <c r="B43" s="17"/>
      <c r="C43" s="18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s="59" customFormat="1" ht="15">
      <c r="A44" s="16"/>
      <c r="B44" s="17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s="59" customFormat="1" ht="15">
      <c r="A45" s="16"/>
      <c r="B45" s="17"/>
      <c r="C45" s="18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59" customFormat="1" ht="15">
      <c r="A46" s="16"/>
      <c r="B46" s="17"/>
      <c r="C46" s="18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s="59" customFormat="1" ht="15">
      <c r="A47" s="16"/>
      <c r="B47" s="17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s="59" customFormat="1" ht="15">
      <c r="A48" s="16"/>
      <c r="B48" s="17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s="59" customFormat="1" ht="15">
      <c r="A49" s="16"/>
      <c r="B49" s="17"/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s="59" customFormat="1" ht="15">
      <c r="A50" s="16"/>
      <c r="B50" s="17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s="59" customFormat="1" ht="15">
      <c r="A51" s="16"/>
      <c r="B51" s="21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s="59" customFormat="1" ht="15">
      <c r="A52" s="16"/>
      <c r="B52" s="17"/>
      <c r="C52" s="18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59" customFormat="1" ht="15">
      <c r="A53" s="16"/>
      <c r="B53" s="17"/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s="59" customFormat="1" ht="15">
      <c r="A54" s="16"/>
      <c r="B54" s="17"/>
      <c r="C54" s="18"/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s="59" customFormat="1" ht="15">
      <c r="A55" s="16"/>
      <c r="B55" s="17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s="59" customFormat="1" ht="15">
      <c r="A56" s="16"/>
      <c r="B56" s="22"/>
      <c r="C56" s="18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s="59" customFormat="1" ht="15">
      <c r="A57" s="16"/>
      <c r="B57" s="22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s="59" customFormat="1" ht="15">
      <c r="A58" s="16"/>
      <c r="B58" s="22"/>
      <c r="C58" s="18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s="59" customFormat="1" ht="15">
      <c r="A59" s="16"/>
      <c r="B59" s="22"/>
      <c r="C59" s="18"/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s="59" customFormat="1" ht="15">
      <c r="A60" s="16"/>
      <c r="B60" s="21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s="59" customFormat="1" ht="15">
      <c r="A61" s="16"/>
      <c r="B61" s="22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3"/>
    </row>
    <row r="62" spans="1:14" s="59" customFormat="1" ht="15">
      <c r="A62" s="16"/>
      <c r="B62" s="22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s="59" customFormat="1" ht="15">
      <c r="A63" s="16"/>
      <c r="B63" s="22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s="59" customFormat="1" ht="15">
      <c r="A64" s="16"/>
      <c r="B64" s="22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59" customFormat="1" ht="15">
      <c r="A65" s="16"/>
      <c r="B65" s="22"/>
      <c r="C65" s="18"/>
      <c r="D65" s="18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59" customFormat="1" ht="15">
      <c r="A66" s="16"/>
      <c r="B66" s="22"/>
      <c r="C66" s="18"/>
      <c r="D66" s="18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s="59" customFormat="1" ht="15">
      <c r="A67" s="16"/>
      <c r="B67" s="22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s="59" customFormat="1" ht="15">
      <c r="A68" s="16"/>
      <c r="B68" s="22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59" customFormat="1" ht="15">
      <c r="A69" s="16"/>
      <c r="B69" s="22"/>
      <c r="C69" s="18"/>
      <c r="D69" s="19"/>
      <c r="E69" s="19"/>
      <c r="F69" s="18"/>
      <c r="G69" s="19"/>
      <c r="H69" s="19"/>
      <c r="I69" s="19"/>
      <c r="J69" s="19"/>
      <c r="K69" s="19"/>
      <c r="L69" s="19"/>
      <c r="M69" s="19"/>
      <c r="N69" s="19"/>
    </row>
    <row r="70" spans="1:14" s="59" customFormat="1" ht="15">
      <c r="A70" s="240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</row>
    <row r="71" spans="1:14" s="59" customFormat="1" ht="15">
      <c r="A71" s="241"/>
      <c r="B71" s="241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s="59" customFormat="1" ht="15">
      <c r="A72" s="24"/>
      <c r="B72" s="25"/>
      <c r="C72" s="26"/>
      <c r="D72" s="19"/>
      <c r="E72" s="19"/>
      <c r="F72" s="27"/>
      <c r="G72" s="19"/>
      <c r="H72" s="28"/>
      <c r="I72" s="19"/>
      <c r="J72" s="19"/>
      <c r="K72" s="19"/>
      <c r="L72" s="19"/>
      <c r="M72" s="19"/>
      <c r="N72" s="19"/>
    </row>
    <row r="73" spans="1:14" s="59" customFormat="1" ht="15">
      <c r="A73" s="24"/>
      <c r="B73" s="25"/>
      <c r="C73" s="2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s="59" customFormat="1" ht="15">
      <c r="A74" s="24"/>
      <c r="B74" s="25"/>
      <c r="C74" s="2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59" customFormat="1" ht="15">
      <c r="A75" s="24"/>
      <c r="B75" s="25"/>
      <c r="C75" s="2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s="59" customFormat="1" ht="15">
      <c r="A76" s="16"/>
      <c r="B76" s="25"/>
      <c r="C76" s="26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s="59" customFormat="1" ht="15">
      <c r="A77" s="16"/>
      <c r="B77" s="25"/>
      <c r="C77" s="26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s="59" customFormat="1" ht="15">
      <c r="A78" s="16"/>
      <c r="B78" s="25"/>
      <c r="C78" s="26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s="59" customFormat="1" ht="15">
      <c r="A79" s="16"/>
      <c r="B79" s="29"/>
      <c r="C79" s="2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s="59" customFormat="1" ht="15">
      <c r="A80" s="16"/>
      <c r="B80" s="25"/>
      <c r="C80" s="26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s="59" customFormat="1" ht="15">
      <c r="A81" s="16"/>
      <c r="B81" s="25"/>
      <c r="C81" s="26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59" customFormat="1" ht="15">
      <c r="A82" s="16"/>
      <c r="B82" s="25"/>
      <c r="C82" s="26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s="59" customFormat="1" ht="15">
      <c r="A83" s="234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</row>
    <row r="84" spans="1:14" s="59" customFormat="1" ht="15">
      <c r="A84" s="237"/>
      <c r="B84" s="237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s="59" customFormat="1" ht="15">
      <c r="A85" s="16"/>
      <c r="B85" s="30"/>
      <c r="C85" s="28"/>
      <c r="D85" s="19"/>
      <c r="E85" s="19"/>
      <c r="F85" s="28"/>
      <c r="G85" s="19"/>
      <c r="H85" s="19"/>
      <c r="I85" s="19"/>
      <c r="J85" s="19"/>
      <c r="K85" s="19"/>
      <c r="L85" s="19"/>
      <c r="M85" s="19"/>
      <c r="N85" s="19"/>
    </row>
    <row r="86" spans="1:14" s="59" customFormat="1" ht="15">
      <c r="A86" s="16"/>
      <c r="B86" s="30"/>
      <c r="C86" s="28"/>
      <c r="D86" s="19"/>
      <c r="E86" s="19"/>
      <c r="F86" s="28"/>
      <c r="G86" s="19"/>
      <c r="H86" s="19"/>
      <c r="I86" s="19"/>
      <c r="J86" s="19"/>
      <c r="K86" s="19"/>
      <c r="L86" s="19"/>
      <c r="M86" s="19"/>
      <c r="N86" s="19"/>
    </row>
    <row r="87" spans="1:14" s="59" customFormat="1" ht="15">
      <c r="A87" s="16"/>
      <c r="B87" s="30"/>
      <c r="C87" s="28"/>
      <c r="D87" s="19"/>
      <c r="E87" s="19"/>
      <c r="F87" s="28"/>
      <c r="G87" s="19"/>
      <c r="H87" s="19"/>
      <c r="I87" s="19"/>
      <c r="J87" s="19"/>
      <c r="K87" s="19"/>
      <c r="L87" s="19"/>
      <c r="M87" s="19"/>
      <c r="N87" s="19"/>
    </row>
    <row r="88" spans="1:14" s="59" customFormat="1" ht="15">
      <c r="A88" s="16"/>
      <c r="B88" s="30"/>
      <c r="C88" s="28"/>
      <c r="D88" s="19"/>
      <c r="E88" s="19"/>
      <c r="F88" s="28"/>
      <c r="G88" s="19"/>
      <c r="H88" s="19"/>
      <c r="I88" s="19"/>
      <c r="J88" s="19"/>
      <c r="K88" s="19"/>
      <c r="L88" s="19"/>
      <c r="M88" s="19"/>
      <c r="N88" s="19"/>
    </row>
    <row r="89" spans="1:14" s="59" customFormat="1" ht="15">
      <c r="A89" s="16"/>
      <c r="B89" s="30"/>
      <c r="C89" s="28"/>
      <c r="D89" s="19"/>
      <c r="E89" s="19"/>
      <c r="F89" s="28"/>
      <c r="G89" s="19"/>
      <c r="H89" s="19"/>
      <c r="I89" s="19"/>
      <c r="J89" s="19"/>
      <c r="K89" s="19"/>
      <c r="L89" s="19"/>
      <c r="M89" s="19"/>
      <c r="N89" s="19"/>
    </row>
    <row r="90" spans="1:14" s="59" customFormat="1" ht="15">
      <c r="A90" s="16"/>
      <c r="B90" s="31"/>
      <c r="C90" s="28"/>
      <c r="D90" s="19"/>
      <c r="E90" s="19"/>
      <c r="F90" s="28"/>
      <c r="G90" s="19"/>
      <c r="H90" s="19"/>
      <c r="I90" s="19"/>
      <c r="J90" s="19"/>
      <c r="K90" s="19"/>
      <c r="L90" s="19"/>
      <c r="M90" s="19"/>
      <c r="N90" s="19"/>
    </row>
    <row r="91" spans="1:14" s="59" customFormat="1" ht="15">
      <c r="A91" s="16"/>
      <c r="B91" s="31"/>
      <c r="C91" s="28"/>
      <c r="D91" s="19"/>
      <c r="E91" s="19"/>
      <c r="F91" s="28"/>
      <c r="G91" s="19"/>
      <c r="H91" s="19"/>
      <c r="I91" s="19"/>
      <c r="J91" s="19"/>
      <c r="K91" s="19"/>
      <c r="L91" s="19"/>
      <c r="M91" s="19"/>
      <c r="N91" s="19"/>
    </row>
    <row r="92" spans="1:14" s="59" customFormat="1" ht="15">
      <c r="A92" s="16"/>
      <c r="B92" s="30"/>
      <c r="C92" s="28"/>
      <c r="D92" s="19"/>
      <c r="E92" s="19"/>
      <c r="F92" s="28"/>
      <c r="G92" s="19"/>
      <c r="H92" s="19"/>
      <c r="I92" s="19"/>
      <c r="J92" s="19"/>
      <c r="K92" s="19"/>
      <c r="L92" s="19"/>
      <c r="M92" s="19"/>
      <c r="N92" s="19"/>
    </row>
    <row r="93" spans="1:14" s="59" customFormat="1" ht="15">
      <c r="A93" s="16"/>
      <c r="B93" s="30"/>
      <c r="C93" s="28"/>
      <c r="D93" s="19"/>
      <c r="E93" s="19"/>
      <c r="F93" s="28"/>
      <c r="G93" s="19"/>
      <c r="H93" s="19"/>
      <c r="I93" s="19"/>
      <c r="J93" s="19"/>
      <c r="K93" s="19"/>
      <c r="L93" s="19"/>
      <c r="M93" s="19"/>
      <c r="N93" s="19"/>
    </row>
    <row r="94" spans="1:14" s="59" customFormat="1" ht="15">
      <c r="A94" s="16"/>
      <c r="B94" s="30"/>
      <c r="C94" s="28"/>
      <c r="D94" s="19"/>
      <c r="E94" s="19"/>
      <c r="F94" s="28"/>
      <c r="G94" s="19"/>
      <c r="H94" s="19"/>
      <c r="I94" s="19"/>
      <c r="J94" s="19"/>
      <c r="K94" s="19"/>
      <c r="L94" s="19"/>
      <c r="M94" s="19"/>
      <c r="N94" s="19"/>
    </row>
    <row r="95" spans="1:14" s="59" customFormat="1" ht="15">
      <c r="A95" s="16"/>
      <c r="B95" s="30"/>
      <c r="C95" s="28"/>
      <c r="D95" s="19"/>
      <c r="E95" s="19"/>
      <c r="F95" s="28"/>
      <c r="G95" s="19"/>
      <c r="H95" s="19"/>
      <c r="I95" s="19"/>
      <c r="J95" s="19"/>
      <c r="K95" s="19"/>
      <c r="L95" s="19"/>
      <c r="M95" s="19"/>
      <c r="N95" s="19"/>
    </row>
    <row r="96" spans="1:14" s="59" customFormat="1" ht="15">
      <c r="A96" s="16"/>
      <c r="B96" s="30"/>
      <c r="C96" s="28"/>
      <c r="D96" s="19"/>
      <c r="E96" s="19"/>
      <c r="F96" s="28"/>
      <c r="G96" s="19"/>
      <c r="H96" s="19"/>
      <c r="I96" s="19"/>
      <c r="J96" s="19"/>
      <c r="K96" s="19"/>
      <c r="L96" s="19"/>
      <c r="M96" s="19"/>
      <c r="N96" s="19"/>
    </row>
    <row r="97" spans="1:14" s="59" customFormat="1" ht="15">
      <c r="A97" s="16"/>
      <c r="B97" s="30"/>
      <c r="C97" s="28"/>
      <c r="D97" s="19"/>
      <c r="E97" s="19"/>
      <c r="F97" s="28"/>
      <c r="G97" s="19"/>
      <c r="H97" s="19"/>
      <c r="I97" s="19"/>
      <c r="J97" s="19"/>
      <c r="K97" s="19"/>
      <c r="L97" s="19"/>
      <c r="M97" s="19"/>
      <c r="N97" s="19"/>
    </row>
    <row r="98" spans="1:14" s="59" customFormat="1" ht="15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</row>
    <row r="99" spans="1:14" s="59" customFormat="1" ht="15">
      <c r="A99" s="237"/>
      <c r="B99" s="238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s="59" customFormat="1" ht="15">
      <c r="A100" s="16"/>
      <c r="B100" s="32"/>
      <c r="C100" s="33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s="59" customFormat="1" ht="15">
      <c r="A101" s="16"/>
      <c r="B101" s="32"/>
      <c r="C101" s="33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s="59" customFormat="1" ht="15">
      <c r="A102" s="16"/>
      <c r="B102" s="32"/>
      <c r="C102" s="33"/>
      <c r="D102" s="33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s="59" customFormat="1" ht="15">
      <c r="A103" s="16"/>
      <c r="B103" s="34"/>
      <c r="C103" s="33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s="59" customFormat="1" ht="15">
      <c r="A104" s="16"/>
      <c r="B104" s="34"/>
      <c r="C104" s="33"/>
      <c r="D104" s="33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s="59" customFormat="1" ht="15">
      <c r="A105" s="16"/>
      <c r="B105" s="34"/>
      <c r="C105" s="33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s="59" customFormat="1" ht="15">
      <c r="A106" s="16"/>
      <c r="B106" s="35"/>
      <c r="C106" s="33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s="59" customFormat="1" ht="15">
      <c r="A107" s="16"/>
      <c r="B107" s="35"/>
      <c r="C107" s="3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s="59" customFormat="1" ht="15">
      <c r="A108" s="16"/>
      <c r="B108" s="35"/>
      <c r="C108" s="33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s="59" customFormat="1" ht="15">
      <c r="A109" s="16"/>
      <c r="B109" s="35"/>
      <c r="C109" s="33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s="59" customFormat="1" ht="15">
      <c r="A110" s="16"/>
      <c r="B110" s="35"/>
      <c r="C110" s="33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s="59" customFormat="1" ht="15">
      <c r="A111" s="16"/>
      <c r="B111" s="36"/>
      <c r="C111" s="37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s="59" customFormat="1" ht="15">
      <c r="A112" s="16"/>
      <c r="B112" s="35"/>
      <c r="C112" s="33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s="59" customFormat="1" ht="15">
      <c r="A113" s="16"/>
      <c r="B113" s="35"/>
      <c r="C113" s="33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s="59" customFormat="1" ht="15">
      <c r="A114" s="16"/>
      <c r="B114" s="38"/>
      <c r="C114" s="33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s="59" customFormat="1" ht="15">
      <c r="A115" s="16"/>
      <c r="B115" s="38"/>
      <c r="C115" s="33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s="59" customFormat="1" ht="15">
      <c r="A116" s="16"/>
      <c r="B116" s="38"/>
      <c r="C116" s="33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s="59" customFormat="1" ht="15">
      <c r="A117" s="16"/>
      <c r="B117" s="38"/>
      <c r="C117" s="33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s="59" customFormat="1" ht="15">
      <c r="A118" s="16"/>
      <c r="B118" s="34"/>
      <c r="C118" s="33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s="59" customFormat="1" ht="15">
      <c r="A119" s="16"/>
      <c r="B119" s="39"/>
      <c r="C119" s="33"/>
      <c r="D119" s="19"/>
      <c r="E119" s="19"/>
      <c r="F119" s="19"/>
      <c r="G119" s="19"/>
      <c r="H119" s="33"/>
      <c r="I119" s="19"/>
      <c r="J119" s="19"/>
      <c r="K119" s="19"/>
      <c r="L119" s="19"/>
      <c r="M119" s="19"/>
      <c r="N119" s="19"/>
    </row>
    <row r="120" spans="1:14" s="59" customFormat="1" ht="15">
      <c r="A120" s="16"/>
      <c r="B120" s="34"/>
      <c r="C120" s="33"/>
      <c r="D120" s="19"/>
      <c r="E120" s="19"/>
      <c r="F120" s="19"/>
      <c r="G120" s="19"/>
      <c r="H120" s="33"/>
      <c r="I120" s="19"/>
      <c r="J120" s="19"/>
      <c r="K120" s="19"/>
      <c r="L120" s="19"/>
      <c r="M120" s="19"/>
      <c r="N120" s="19"/>
    </row>
    <row r="121" spans="1:14" s="59" customFormat="1" ht="15">
      <c r="A121" s="16"/>
      <c r="B121" s="35"/>
      <c r="C121" s="33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s="59" customFormat="1" ht="15">
      <c r="A122" s="16"/>
      <c r="B122" s="35"/>
      <c r="C122" s="33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s="59" customFormat="1" ht="15">
      <c r="A123" s="16"/>
      <c r="B123" s="35"/>
      <c r="C123" s="33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s="59" customFormat="1" ht="15">
      <c r="A124" s="16"/>
      <c r="B124" s="35"/>
      <c r="C124" s="33"/>
      <c r="D124" s="19"/>
      <c r="E124" s="19"/>
      <c r="F124" s="33"/>
      <c r="G124" s="19"/>
      <c r="H124" s="19"/>
      <c r="I124" s="19"/>
      <c r="J124" s="19"/>
      <c r="K124" s="19"/>
      <c r="L124" s="19"/>
      <c r="M124" s="19"/>
      <c r="N124" s="19"/>
    </row>
    <row r="125" spans="1:14" s="59" customFormat="1" ht="15">
      <c r="A125" s="16"/>
      <c r="B125" s="35"/>
      <c r="C125" s="33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s="59" customFormat="1" ht="15">
      <c r="A126" s="16"/>
      <c r="B126" s="34"/>
      <c r="C126" s="33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s="59" customFormat="1" ht="15">
      <c r="A127" s="16"/>
      <c r="B127" s="32"/>
      <c r="C127" s="33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s="59" customFormat="1" ht="15">
      <c r="A128" s="16"/>
      <c r="B128" s="35"/>
      <c r="C128" s="33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s="59" customFormat="1" ht="15">
      <c r="A129" s="16"/>
      <c r="B129" s="35"/>
      <c r="C129" s="33"/>
      <c r="D129" s="33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s="59" customFormat="1" ht="15">
      <c r="A130" s="16"/>
      <c r="B130" s="30"/>
      <c r="C130" s="33"/>
      <c r="D130" s="33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s="59" customFormat="1" ht="15">
      <c r="A131" s="16"/>
      <c r="B131" s="34"/>
      <c r="C131" s="33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s="59" customFormat="1" ht="15">
      <c r="A132" s="16"/>
      <c r="B132" s="38"/>
      <c r="C132" s="33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s="59" customFormat="1" ht="15">
      <c r="A133" s="16"/>
      <c r="B133" s="35"/>
      <c r="C133" s="33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s="59" customFormat="1" ht="15">
      <c r="A134" s="16"/>
      <c r="B134" s="35"/>
      <c r="C134" s="33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s="59" customFormat="1" ht="15">
      <c r="A135" s="16"/>
      <c r="B135" s="35"/>
      <c r="C135" s="33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s="59" customFormat="1" ht="15">
      <c r="A136" s="16"/>
      <c r="B136" s="35"/>
      <c r="C136" s="33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s="59" customFormat="1" ht="15">
      <c r="A137" s="16"/>
      <c r="B137" s="35"/>
      <c r="C137" s="33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s="59" customFormat="1" ht="15">
      <c r="A138" s="16"/>
      <c r="B138" s="35"/>
      <c r="C138" s="33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s="59" customFormat="1" ht="15">
      <c r="A139" s="16"/>
      <c r="B139" s="39"/>
      <c r="C139" s="33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s="59" customFormat="1" ht="15">
      <c r="A140" s="16"/>
      <c r="B140" s="39"/>
      <c r="C140" s="33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s="59" customFormat="1" ht="15">
      <c r="A141" s="16"/>
      <c r="B141" s="39"/>
      <c r="C141" s="33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s="59" customFormat="1" ht="15">
      <c r="A142" s="16"/>
      <c r="B142" s="38"/>
      <c r="C142" s="33"/>
      <c r="D142" s="33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s="59" customFormat="1" ht="15">
      <c r="A143" s="16"/>
      <c r="B143" s="38"/>
      <c r="C143" s="33"/>
      <c r="D143" s="33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s="59" customFormat="1" ht="15">
      <c r="A144" s="16"/>
      <c r="B144" s="35"/>
      <c r="C144" s="33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s="59" customFormat="1" ht="15">
      <c r="A145" s="16"/>
      <c r="B145" s="38"/>
      <c r="C145" s="33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s="59" customFormat="1" ht="15">
      <c r="A146" s="16"/>
      <c r="B146" s="38"/>
      <c r="C146" s="33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s="59" customFormat="1" ht="15">
      <c r="A147" s="16"/>
      <c r="B147" s="38"/>
      <c r="C147" s="33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s="59" customFormat="1" ht="15">
      <c r="A148" s="16"/>
      <c r="B148" s="38"/>
      <c r="C148" s="33"/>
      <c r="D148" s="33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s="59" customFormat="1" ht="15">
      <c r="A149" s="16"/>
      <c r="B149" s="38"/>
      <c r="C149" s="33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s="59" customFormat="1" ht="15">
      <c r="A150" s="16"/>
      <c r="B150" s="34"/>
      <c r="C150" s="33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s="59" customFormat="1" ht="15">
      <c r="A151" s="16"/>
      <c r="B151" s="35"/>
      <c r="C151" s="33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s="59" customFormat="1" ht="15">
      <c r="A152" s="16"/>
      <c r="B152" s="36"/>
      <c r="C152" s="33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s="59" customFormat="1" ht="15">
      <c r="A153" s="16"/>
      <c r="B153" s="40"/>
      <c r="C153" s="33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s="59" customFormat="1" ht="15">
      <c r="A154" s="16"/>
      <c r="B154" s="40"/>
      <c r="C154" s="33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s="59" customFormat="1" ht="15">
      <c r="A155" s="16"/>
      <c r="B155" s="38"/>
      <c r="C155" s="33"/>
      <c r="D155" s="33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s="59" customFormat="1" ht="15">
      <c r="A156" s="16"/>
      <c r="B156" s="38"/>
      <c r="C156" s="33"/>
      <c r="D156" s="33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s="59" customFormat="1" ht="15">
      <c r="A157" s="16"/>
      <c r="B157" s="38"/>
      <c r="C157" s="33"/>
      <c r="D157" s="33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s="59" customFormat="1" ht="15">
      <c r="A158" s="16"/>
      <c r="B158" s="38"/>
      <c r="C158" s="33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s="59" customFormat="1" ht="15">
      <c r="A159" s="16"/>
      <c r="B159" s="38"/>
      <c r="C159" s="33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s="59" customFormat="1" ht="15">
      <c r="A160" s="16"/>
      <c r="B160" s="35"/>
      <c r="C160" s="33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s="59" customFormat="1" ht="15">
      <c r="A161" s="16"/>
      <c r="B161" s="35"/>
      <c r="C161" s="33"/>
      <c r="D161" s="19"/>
      <c r="E161" s="19"/>
      <c r="F161" s="19"/>
      <c r="G161" s="19"/>
      <c r="H161" s="33"/>
      <c r="I161" s="19"/>
      <c r="J161" s="19"/>
      <c r="K161" s="19"/>
      <c r="L161" s="19"/>
      <c r="M161" s="19"/>
      <c r="N161" s="19"/>
    </row>
    <row r="162" spans="1:14" s="59" customFormat="1" ht="15">
      <c r="A162" s="16"/>
      <c r="B162" s="35"/>
      <c r="C162" s="33"/>
      <c r="D162" s="19"/>
      <c r="E162" s="33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s="59" customFormat="1" ht="15">
      <c r="A163" s="16"/>
      <c r="B163" s="35"/>
      <c r="C163" s="33"/>
      <c r="D163" s="33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s="59" customFormat="1" ht="15">
      <c r="A164" s="16"/>
      <c r="B164" s="35"/>
      <c r="C164" s="33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s="59" customFormat="1" ht="15">
      <c r="A165" s="16"/>
      <c r="B165" s="35"/>
      <c r="C165" s="33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s="59" customFormat="1" ht="15">
      <c r="A166" s="16"/>
      <c r="B166" s="38"/>
      <c r="C166" s="33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s="59" customFormat="1" ht="15">
      <c r="A167" s="16"/>
      <c r="B167" s="35"/>
      <c r="C167" s="33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s="59" customFormat="1" ht="15">
      <c r="A168" s="16"/>
      <c r="B168" s="35"/>
      <c r="C168" s="33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s="59" customFormat="1" ht="15">
      <c r="A169" s="16"/>
      <c r="B169" s="36"/>
      <c r="C169" s="37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s="59" customFormat="1" ht="15">
      <c r="A170" s="16"/>
      <c r="B170" s="34"/>
      <c r="C170" s="33"/>
      <c r="D170" s="19"/>
      <c r="E170" s="19"/>
      <c r="F170" s="33"/>
      <c r="G170" s="19"/>
      <c r="H170" s="19"/>
      <c r="I170" s="19"/>
      <c r="J170" s="19"/>
      <c r="K170" s="19"/>
      <c r="L170" s="19"/>
      <c r="M170" s="19"/>
      <c r="N170" s="19"/>
    </row>
    <row r="171" spans="1:14" s="59" customFormat="1" ht="15">
      <c r="A171" s="16"/>
      <c r="B171" s="38"/>
      <c r="C171" s="33"/>
      <c r="D171" s="33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s="59" customFormat="1" ht="15">
      <c r="A172" s="16"/>
      <c r="B172" s="38"/>
      <c r="C172" s="33"/>
      <c r="D172" s="33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s="59" customFormat="1" ht="15">
      <c r="A173" s="16"/>
      <c r="B173" s="34"/>
      <c r="C173" s="33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s="59" customFormat="1" ht="15">
      <c r="A174" s="16"/>
      <c r="B174" s="34"/>
      <c r="C174" s="33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s="59" customFormat="1" ht="15">
      <c r="A175" s="16"/>
      <c r="B175" s="34"/>
      <c r="C175" s="33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s="59" customFormat="1" ht="15">
      <c r="A176" s="16"/>
      <c r="B176" s="35"/>
      <c r="C176" s="33"/>
      <c r="D176" s="33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s="59" customFormat="1" ht="15">
      <c r="A177" s="16"/>
      <c r="B177" s="38"/>
      <c r="C177" s="33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s="59" customFormat="1" ht="15">
      <c r="A178" s="16"/>
      <c r="B178" s="38"/>
      <c r="C178" s="33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s="59" customFormat="1" ht="15">
      <c r="A179" s="16"/>
      <c r="B179" s="38"/>
      <c r="C179" s="33"/>
      <c r="D179" s="19"/>
      <c r="E179" s="19"/>
      <c r="F179" s="33"/>
      <c r="G179" s="19"/>
      <c r="H179" s="19"/>
      <c r="I179" s="19"/>
      <c r="J179" s="19"/>
      <c r="K179" s="19"/>
      <c r="L179" s="19"/>
      <c r="M179" s="19"/>
      <c r="N179" s="19"/>
    </row>
    <row r="180" spans="1:14" s="59" customFormat="1" ht="15">
      <c r="A180" s="16"/>
      <c r="B180" s="38"/>
      <c r="C180" s="33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s="59" customFormat="1" ht="15">
      <c r="A181" s="16"/>
      <c r="B181" s="38"/>
      <c r="C181" s="33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s="59" customFormat="1" ht="15">
      <c r="A182" s="16"/>
      <c r="B182" s="35"/>
      <c r="C182" s="33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s="59" customFormat="1" ht="15">
      <c r="A183" s="16"/>
      <c r="B183" s="35"/>
      <c r="C183" s="33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s="59" customFormat="1" ht="15">
      <c r="A184" s="16"/>
      <c r="B184" s="35"/>
      <c r="C184" s="33"/>
      <c r="D184" s="19"/>
      <c r="E184" s="19"/>
      <c r="F184" s="19"/>
      <c r="G184" s="19"/>
      <c r="H184" s="33"/>
      <c r="I184" s="19"/>
      <c r="J184" s="19"/>
      <c r="K184" s="19"/>
      <c r="L184" s="19"/>
      <c r="M184" s="19"/>
      <c r="N184" s="19"/>
    </row>
    <row r="185" spans="1:14" s="59" customFormat="1" ht="15">
      <c r="A185" s="16"/>
      <c r="B185" s="38"/>
      <c r="C185" s="33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s="59" customFormat="1" ht="15">
      <c r="A186" s="16"/>
      <c r="B186" s="38"/>
      <c r="C186" s="33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s="59" customFormat="1" ht="15">
      <c r="A187" s="16"/>
      <c r="B187" s="38"/>
      <c r="C187" s="33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s="59" customFormat="1" ht="15">
      <c r="A188" s="16"/>
      <c r="B188" s="38"/>
      <c r="C188" s="33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s="59" customFormat="1" ht="15">
      <c r="A189" s="16"/>
      <c r="B189" s="35"/>
      <c r="C189" s="33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s="59" customFormat="1" ht="15">
      <c r="A190" s="16"/>
      <c r="B190" s="38"/>
      <c r="C190" s="33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s="59" customFormat="1" ht="15">
      <c r="A191" s="16"/>
      <c r="B191" s="38"/>
      <c r="C191" s="33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s="59" customFormat="1" ht="15">
      <c r="A192" s="16"/>
      <c r="B192" s="38"/>
      <c r="C192" s="33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s="59" customFormat="1" ht="15">
      <c r="A193" s="16"/>
      <c r="B193" s="38"/>
      <c r="C193" s="33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s="59" customFormat="1" ht="15">
      <c r="A194" s="16"/>
      <c r="B194" s="32"/>
      <c r="C194" s="33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s="59" customFormat="1" ht="15">
      <c r="A195" s="16"/>
      <c r="B195" s="38"/>
      <c r="C195" s="33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s="59" customFormat="1" ht="15">
      <c r="A196" s="16"/>
      <c r="B196" s="35"/>
      <c r="C196" s="33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 s="59" customFormat="1" ht="15">
      <c r="A197" s="16"/>
      <c r="B197" s="35"/>
      <c r="C197" s="33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s="59" customFormat="1" ht="15">
      <c r="A198" s="16"/>
      <c r="B198" s="35"/>
      <c r="C198" s="33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 s="59" customFormat="1" ht="15">
      <c r="A199" s="16"/>
      <c r="B199" s="40"/>
      <c r="C199" s="33"/>
      <c r="D199" s="19"/>
      <c r="E199" s="19"/>
      <c r="F199" s="33"/>
      <c r="G199" s="19"/>
      <c r="H199" s="19"/>
      <c r="I199" s="19"/>
      <c r="J199" s="19"/>
      <c r="K199" s="19"/>
      <c r="L199" s="19"/>
      <c r="M199" s="19"/>
      <c r="N199" s="19"/>
    </row>
    <row r="200" spans="1:14" s="59" customFormat="1" ht="15">
      <c r="A200" s="16"/>
      <c r="B200" s="34"/>
      <c r="C200" s="33"/>
      <c r="D200" s="33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 s="59" customFormat="1" ht="15">
      <c r="A201" s="16"/>
      <c r="B201" s="34"/>
      <c r="C201" s="33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s="59" customFormat="1" ht="15">
      <c r="A202" s="16"/>
      <c r="B202" s="36"/>
      <c r="C202" s="33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s="59" customFormat="1" ht="15">
      <c r="A203" s="16"/>
      <c r="B203" s="36"/>
      <c r="C203" s="33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s="59" customFormat="1" ht="15">
      <c r="A204" s="16"/>
      <c r="B204" s="36"/>
      <c r="C204" s="33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s="59" customFormat="1" ht="15">
      <c r="A205" s="16"/>
      <c r="B205" s="34"/>
      <c r="C205" s="33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s="59" customFormat="1" ht="15">
      <c r="A206" s="16"/>
      <c r="B206" s="34"/>
      <c r="C206" s="33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s="59" customFormat="1" ht="15">
      <c r="A207" s="16"/>
      <c r="B207" s="34"/>
      <c r="C207" s="33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s="59" customFormat="1" ht="15">
      <c r="A208" s="16"/>
      <c r="B208" s="34"/>
      <c r="C208" s="33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s="59" customFormat="1" ht="15">
      <c r="A209" s="16"/>
      <c r="B209" s="34"/>
      <c r="C209" s="33"/>
      <c r="D209" s="19"/>
      <c r="E209" s="19"/>
      <c r="F209" s="33"/>
      <c r="G209" s="19"/>
      <c r="H209" s="19"/>
      <c r="I209" s="19"/>
      <c r="J209" s="19"/>
      <c r="K209" s="19"/>
      <c r="L209" s="19"/>
      <c r="M209" s="19"/>
      <c r="N209" s="19"/>
    </row>
    <row r="210" spans="1:14" s="59" customFormat="1" ht="15">
      <c r="A210" s="16"/>
      <c r="B210" s="34"/>
      <c r="C210" s="33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s="59" customFormat="1" ht="15">
      <c r="A211" s="16"/>
      <c r="B211" s="34"/>
      <c r="C211" s="33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s="59" customFormat="1" ht="15">
      <c r="A212" s="16"/>
      <c r="B212" s="35"/>
      <c r="C212" s="33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s="59" customFormat="1" ht="15">
      <c r="A213" s="16"/>
      <c r="B213" s="38"/>
      <c r="C213" s="33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s="59" customFormat="1" ht="15">
      <c r="A214" s="16"/>
      <c r="B214" s="35"/>
      <c r="C214" s="33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 s="59" customFormat="1" ht="15">
      <c r="A215" s="16"/>
      <c r="B215" s="35"/>
      <c r="C215" s="33"/>
      <c r="D215" s="33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s="59" customFormat="1" ht="15">
      <c r="A216" s="16"/>
      <c r="B216" s="35"/>
      <c r="C216" s="33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 s="59" customFormat="1" ht="15">
      <c r="A217" s="16"/>
      <c r="B217" s="35"/>
      <c r="C217" s="33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 s="59" customFormat="1" ht="15">
      <c r="A218" s="16"/>
      <c r="B218" s="35"/>
      <c r="C218" s="33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 s="59" customFormat="1" ht="15">
      <c r="A219" s="16"/>
      <c r="B219" s="35"/>
      <c r="C219" s="33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 s="59" customFormat="1" ht="15">
      <c r="A220" s="16"/>
      <c r="B220" s="35"/>
      <c r="C220" s="33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1:14" s="59" customFormat="1" ht="15">
      <c r="A221" s="16"/>
      <c r="B221" s="35"/>
      <c r="C221" s="33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1:14" s="59" customFormat="1" ht="15">
      <c r="A222" s="16"/>
      <c r="B222" s="34"/>
      <c r="C222" s="33"/>
      <c r="D222" s="33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1:14" s="59" customFormat="1" ht="15">
      <c r="A223" s="16"/>
      <c r="B223" s="34"/>
      <c r="C223" s="33"/>
      <c r="D223" s="33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1:14" s="59" customFormat="1" ht="15">
      <c r="A224" s="16"/>
      <c r="B224" s="34"/>
      <c r="C224" s="33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1:14" s="59" customFormat="1" ht="15">
      <c r="A225" s="16"/>
      <c r="B225" s="35"/>
      <c r="C225" s="33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1:14" s="59" customFormat="1" ht="15">
      <c r="A226" s="16"/>
      <c r="B226" s="36"/>
      <c r="C226" s="33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1:14" s="59" customFormat="1" ht="15">
      <c r="A227" s="16"/>
      <c r="B227" s="36"/>
      <c r="C227" s="33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1:14" s="59" customFormat="1" ht="15">
      <c r="A228" s="16"/>
      <c r="B228" s="35"/>
      <c r="C228" s="33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1:14" s="59" customFormat="1" ht="15">
      <c r="A229" s="16"/>
      <c r="B229" s="35"/>
      <c r="C229" s="33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1:14" s="59" customFormat="1" ht="15">
      <c r="A230" s="16"/>
      <c r="B230" s="34"/>
      <c r="C230" s="33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s="59" customFormat="1" ht="15">
      <c r="A231" s="16"/>
      <c r="B231" s="34"/>
      <c r="C231" s="33"/>
      <c r="D231" s="33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s="59" customFormat="1" ht="15">
      <c r="A232" s="16"/>
      <c r="B232" s="34"/>
      <c r="C232" s="33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s="59" customFormat="1" ht="15">
      <c r="A233" s="16"/>
      <c r="B233" s="34"/>
      <c r="C233" s="33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s="59" customFormat="1" ht="15">
      <c r="A234" s="16"/>
      <c r="B234" s="35"/>
      <c r="C234" s="33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s="59" customFormat="1" ht="15">
      <c r="A235" s="16"/>
      <c r="B235" s="35"/>
      <c r="C235" s="33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s="59" customFormat="1" ht="15">
      <c r="A236" s="16"/>
      <c r="B236" s="35"/>
      <c r="C236" s="33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s="59" customFormat="1" ht="15">
      <c r="A237" s="16"/>
      <c r="B237" s="35"/>
      <c r="C237" s="33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s="59" customFormat="1" ht="15">
      <c r="A238" s="16"/>
      <c r="B238" s="35"/>
      <c r="C238" s="33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s="59" customFormat="1" ht="15">
      <c r="A239" s="16"/>
      <c r="B239" s="35"/>
      <c r="C239" s="33"/>
      <c r="D239" s="33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s="59" customFormat="1" ht="15">
      <c r="A240" s="16"/>
      <c r="B240" s="34"/>
      <c r="C240" s="33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s="59" customFormat="1" ht="15">
      <c r="A241" s="16"/>
      <c r="B241" s="35"/>
      <c r="C241" s="33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s="59" customFormat="1" ht="15">
      <c r="A242" s="16"/>
      <c r="B242" s="38"/>
      <c r="C242" s="33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s="59" customFormat="1" ht="15">
      <c r="A243" s="16"/>
      <c r="B243" s="38"/>
      <c r="C243" s="33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1:14" s="59" customFormat="1" ht="15">
      <c r="A244" s="16"/>
      <c r="B244" s="38"/>
      <c r="C244" s="33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s="59" customFormat="1" ht="15">
      <c r="A245" s="234"/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</row>
    <row r="246" spans="1:14" s="59" customFormat="1" ht="15">
      <c r="A246" s="237"/>
      <c r="B246" s="238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s="59" customFormat="1" ht="15">
      <c r="A247" s="16"/>
      <c r="B247" s="29"/>
      <c r="C247" s="41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1:14" s="59" customFormat="1" ht="15">
      <c r="A248" s="16"/>
      <c r="B248" s="29"/>
      <c r="C248" s="41"/>
      <c r="D248" s="19"/>
      <c r="E248" s="19"/>
      <c r="F248" s="41"/>
      <c r="G248" s="19"/>
      <c r="H248" s="19"/>
      <c r="I248" s="19"/>
      <c r="J248" s="19"/>
      <c r="K248" s="19"/>
      <c r="L248" s="19"/>
      <c r="M248" s="19"/>
      <c r="N248" s="19"/>
    </row>
    <row r="249" spans="1:14" s="59" customFormat="1" ht="15">
      <c r="A249" s="16"/>
      <c r="B249" s="29"/>
      <c r="C249" s="41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1:14" s="59" customFormat="1" ht="15">
      <c r="A250" s="16"/>
      <c r="B250" s="29"/>
      <c r="C250" s="41"/>
      <c r="D250" s="41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1:14" s="59" customFormat="1" ht="15">
      <c r="A251" s="16"/>
      <c r="B251" s="29"/>
      <c r="C251" s="41"/>
      <c r="D251" s="28"/>
      <c r="E251" s="19"/>
      <c r="F251" s="41"/>
      <c r="G251" s="19"/>
      <c r="H251" s="19"/>
      <c r="I251" s="19"/>
      <c r="J251" s="19"/>
      <c r="K251" s="19"/>
      <c r="L251" s="19"/>
      <c r="M251" s="19"/>
      <c r="N251" s="19"/>
    </row>
    <row r="252" spans="1:14" s="59" customFormat="1" ht="15">
      <c r="A252" s="16"/>
      <c r="B252" s="29"/>
      <c r="C252" s="41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1:14" s="59" customFormat="1" ht="15">
      <c r="A253" s="16"/>
      <c r="B253" s="29"/>
      <c r="C253" s="41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1:14" s="59" customFormat="1" ht="15">
      <c r="A254" s="234"/>
      <c r="B254" s="234"/>
      <c r="C254" s="234"/>
      <c r="D254" s="234"/>
      <c r="E254" s="234"/>
      <c r="F254" s="234"/>
      <c r="G254" s="234"/>
      <c r="H254" s="234"/>
      <c r="I254" s="234"/>
      <c r="J254" s="234"/>
      <c r="K254" s="234"/>
      <c r="L254" s="234"/>
      <c r="M254" s="234"/>
      <c r="N254" s="234"/>
    </row>
    <row r="255" spans="1:14" s="59" customFormat="1" ht="15">
      <c r="A255" s="237"/>
      <c r="B255" s="238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s="59" customFormat="1" ht="15">
      <c r="A256" s="16"/>
      <c r="B256" s="42"/>
      <c r="C256" s="43"/>
      <c r="D256" s="28"/>
      <c r="E256" s="19"/>
      <c r="F256" s="19"/>
      <c r="G256" s="19"/>
      <c r="H256" s="43"/>
      <c r="I256" s="19"/>
      <c r="J256" s="19"/>
      <c r="K256" s="19"/>
      <c r="L256" s="19"/>
      <c r="M256" s="19"/>
      <c r="N256" s="19"/>
    </row>
    <row r="257" spans="1:14" s="59" customFormat="1" ht="15">
      <c r="A257" s="16"/>
      <c r="B257" s="42"/>
      <c r="C257" s="43"/>
      <c r="D257" s="28"/>
      <c r="E257" s="19"/>
      <c r="F257" s="19"/>
      <c r="G257" s="19"/>
      <c r="H257" s="43"/>
      <c r="I257" s="19"/>
      <c r="J257" s="19"/>
      <c r="K257" s="19"/>
      <c r="L257" s="19"/>
      <c r="M257" s="19"/>
      <c r="N257" s="19"/>
    </row>
    <row r="258" spans="1:14" s="59" customFormat="1" ht="15">
      <c r="A258" s="234"/>
      <c r="B258" s="234"/>
      <c r="C258" s="234"/>
      <c r="D258" s="234"/>
      <c r="E258" s="234"/>
      <c r="F258" s="234"/>
      <c r="G258" s="234"/>
      <c r="H258" s="234"/>
      <c r="I258" s="234"/>
      <c r="J258" s="234"/>
      <c r="K258" s="234"/>
      <c r="L258" s="234"/>
      <c r="M258" s="234"/>
      <c r="N258" s="234"/>
    </row>
    <row r="259" spans="1:14" s="59" customFormat="1" ht="15">
      <c r="A259" s="237"/>
      <c r="B259" s="238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</row>
    <row r="260" spans="1:14" s="59" customFormat="1" ht="15">
      <c r="A260" s="16"/>
      <c r="B260" s="29"/>
      <c r="C260" s="41"/>
      <c r="D260" s="28"/>
      <c r="E260" s="19"/>
      <c r="F260" s="41"/>
      <c r="G260" s="19"/>
      <c r="H260" s="19"/>
      <c r="I260" s="19"/>
      <c r="J260" s="19"/>
      <c r="K260" s="19"/>
      <c r="L260" s="19"/>
      <c r="M260" s="19"/>
      <c r="N260" s="19"/>
    </row>
    <row r="261" spans="1:14" s="59" customFormat="1" ht="15">
      <c r="A261" s="239"/>
      <c r="B261" s="239"/>
      <c r="C261" s="239"/>
      <c r="D261" s="239"/>
      <c r="E261" s="239"/>
      <c r="F261" s="239"/>
      <c r="G261" s="239"/>
      <c r="H261" s="239"/>
      <c r="I261" s="239"/>
      <c r="J261" s="239"/>
      <c r="K261" s="239"/>
      <c r="L261" s="239"/>
      <c r="M261" s="239"/>
      <c r="N261" s="239"/>
    </row>
    <row r="262" spans="1:14" s="59" customFormat="1" ht="15">
      <c r="A262" s="237"/>
      <c r="B262" s="238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</row>
    <row r="263" spans="1:14" s="59" customFormat="1" ht="15">
      <c r="A263" s="16"/>
      <c r="B263" s="29"/>
      <c r="C263" s="41"/>
      <c r="D263" s="19"/>
      <c r="E263" s="19"/>
      <c r="F263" s="41"/>
      <c r="G263" s="19"/>
      <c r="H263" s="19"/>
      <c r="I263" s="19"/>
      <c r="J263" s="19"/>
      <c r="K263" s="19"/>
      <c r="L263" s="19"/>
      <c r="M263" s="19"/>
      <c r="N263" s="19"/>
    </row>
    <row r="264" spans="1:14" s="59" customFormat="1" ht="15">
      <c r="A264" s="234"/>
      <c r="B264" s="234"/>
      <c r="C264" s="234"/>
      <c r="D264" s="234"/>
      <c r="E264" s="234"/>
      <c r="F264" s="234"/>
      <c r="G264" s="234"/>
      <c r="H264" s="234"/>
      <c r="I264" s="234"/>
      <c r="J264" s="234"/>
      <c r="K264" s="234"/>
      <c r="L264" s="234"/>
      <c r="M264" s="234"/>
      <c r="N264" s="234"/>
    </row>
    <row r="265" spans="1:14" s="59" customFormat="1" ht="15">
      <c r="A265" s="237"/>
      <c r="B265" s="238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</row>
    <row r="266" spans="1:14" s="59" customFormat="1" ht="15">
      <c r="A266" s="16"/>
      <c r="B266" s="29"/>
      <c r="C266" s="41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s="59" customFormat="1" ht="15">
      <c r="A267" s="234"/>
      <c r="B267" s="234"/>
      <c r="C267" s="234"/>
      <c r="D267" s="234"/>
      <c r="E267" s="234"/>
      <c r="F267" s="234"/>
      <c r="G267" s="234"/>
      <c r="H267" s="234"/>
      <c r="I267" s="234"/>
      <c r="J267" s="234"/>
      <c r="K267" s="234"/>
      <c r="L267" s="234"/>
      <c r="M267" s="234"/>
      <c r="N267" s="234"/>
    </row>
    <row r="268" spans="1:14" s="59" customFormat="1" ht="15">
      <c r="A268" s="237"/>
      <c r="B268" s="238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s="59" customFormat="1" ht="15">
      <c r="A269" s="16"/>
      <c r="B269" s="29"/>
      <c r="C269" s="19"/>
      <c r="D269" s="28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1:14" s="59" customFormat="1" ht="15">
      <c r="A270" s="16"/>
      <c r="B270" s="29"/>
      <c r="C270" s="41"/>
      <c r="D270" s="28"/>
      <c r="E270" s="19"/>
      <c r="F270" s="41"/>
      <c r="G270" s="19"/>
      <c r="H270" s="19"/>
      <c r="I270" s="19"/>
      <c r="J270" s="19"/>
      <c r="K270" s="19"/>
      <c r="L270" s="19"/>
      <c r="M270" s="19"/>
      <c r="N270" s="19"/>
    </row>
    <row r="271" spans="1:14" s="59" customFormat="1" ht="15">
      <c r="A271" s="234"/>
      <c r="B271" s="234"/>
      <c r="C271" s="234"/>
      <c r="D271" s="234"/>
      <c r="E271" s="234"/>
      <c r="F271" s="234"/>
      <c r="G271" s="234"/>
      <c r="H271" s="234"/>
      <c r="I271" s="234"/>
      <c r="J271" s="234"/>
      <c r="K271" s="234"/>
      <c r="L271" s="234"/>
      <c r="M271" s="234"/>
      <c r="N271" s="234"/>
    </row>
    <row r="272" spans="1:14" s="59" customFormat="1" ht="15">
      <c r="A272" s="237"/>
      <c r="B272" s="238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s="59" customFormat="1" ht="15">
      <c r="A273" s="16"/>
      <c r="B273" s="46"/>
      <c r="C273" s="41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1:14" s="59" customFormat="1" ht="15">
      <c r="A274" s="234"/>
      <c r="B274" s="234"/>
      <c r="C274" s="234"/>
      <c r="D274" s="234"/>
      <c r="E274" s="234"/>
      <c r="F274" s="234"/>
      <c r="G274" s="234"/>
      <c r="H274" s="234"/>
      <c r="I274" s="234"/>
      <c r="J274" s="234"/>
      <c r="K274" s="234"/>
      <c r="L274" s="234"/>
      <c r="M274" s="234"/>
      <c r="N274" s="234"/>
    </row>
    <row r="275" spans="1:14" s="59" customFormat="1" ht="15">
      <c r="A275" s="237"/>
      <c r="B275" s="238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s="59" customFormat="1" ht="15">
      <c r="A276" s="16"/>
      <c r="B276" s="29"/>
      <c r="C276" s="41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1:14" s="59" customFormat="1" ht="15">
      <c r="A277" s="234"/>
      <c r="B277" s="234"/>
      <c r="C277" s="234"/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</row>
    <row r="278" spans="1:14" s="59" customFormat="1" ht="15">
      <c r="A278" s="237"/>
      <c r="B278" s="238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s="59" customFormat="1" ht="15">
      <c r="A279" s="16"/>
      <c r="B279" s="29"/>
      <c r="C279" s="33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1:14" s="59" customFormat="1" ht="15">
      <c r="A280" s="16"/>
      <c r="B280" s="29"/>
      <c r="C280" s="41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1:14" s="59" customFormat="1" ht="15">
      <c r="A281" s="234"/>
      <c r="B281" s="234"/>
      <c r="C281" s="234"/>
      <c r="D281" s="234"/>
      <c r="E281" s="234"/>
      <c r="F281" s="234"/>
      <c r="G281" s="234"/>
      <c r="H281" s="234"/>
      <c r="I281" s="234"/>
      <c r="J281" s="234"/>
      <c r="K281" s="234"/>
      <c r="L281" s="234"/>
      <c r="M281" s="234"/>
      <c r="N281" s="234"/>
    </row>
    <row r="282" spans="1:14" s="59" customFormat="1" ht="15">
      <c r="A282" s="237"/>
      <c r="B282" s="238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s="59" customFormat="1" ht="15">
      <c r="A283" s="16"/>
      <c r="B283" s="29"/>
      <c r="C283" s="33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1:14" s="59" customFormat="1" ht="15">
      <c r="A284" s="234"/>
      <c r="B284" s="234"/>
      <c r="C284" s="234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</row>
    <row r="285" spans="1:14" s="59" customFormat="1" ht="15">
      <c r="A285" s="237"/>
      <c r="B285" s="238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s="59" customFormat="1" ht="15">
      <c r="A286" s="47"/>
      <c r="B286" s="29"/>
      <c r="C286" s="41"/>
      <c r="D286" s="41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1:14" s="59" customFormat="1" ht="15">
      <c r="A287" s="234"/>
      <c r="B287" s="234"/>
      <c r="C287" s="234"/>
      <c r="D287" s="234"/>
      <c r="E287" s="234"/>
      <c r="F287" s="234"/>
      <c r="G287" s="234"/>
      <c r="H287" s="234"/>
      <c r="I287" s="234"/>
      <c r="J287" s="234"/>
      <c r="K287" s="234"/>
      <c r="L287" s="234"/>
      <c r="M287" s="234"/>
      <c r="N287" s="234"/>
    </row>
    <row r="288" spans="1:14" s="59" customFormat="1" ht="15">
      <c r="A288" s="237"/>
      <c r="B288" s="238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s="59" customFormat="1" ht="15">
      <c r="A289" s="47"/>
      <c r="B289" s="48"/>
      <c r="C289" s="4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s="59" customFormat="1" ht="15">
      <c r="A290" s="47"/>
      <c r="B290" s="48"/>
      <c r="C290" s="4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s="59" customFormat="1" ht="15">
      <c r="A291" s="47"/>
      <c r="B291" s="48"/>
      <c r="C291" s="49"/>
      <c r="D291" s="4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s="59" customFormat="1" ht="15">
      <c r="A292" s="47"/>
      <c r="B292" s="48"/>
      <c r="C292" s="49"/>
      <c r="D292" s="4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s="59" customFormat="1" ht="15">
      <c r="A293" s="47"/>
      <c r="B293" s="48"/>
      <c r="C293" s="4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s="59" customFormat="1" ht="15">
      <c r="A294" s="47"/>
      <c r="B294" s="31"/>
      <c r="C294" s="49"/>
      <c r="D294" s="4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s="59" customFormat="1" ht="15">
      <c r="A295" s="234"/>
      <c r="B295" s="234"/>
      <c r="C295" s="234"/>
      <c r="D295" s="234"/>
      <c r="E295" s="234"/>
      <c r="F295" s="234"/>
      <c r="G295" s="234"/>
      <c r="H295" s="234"/>
      <c r="I295" s="234"/>
      <c r="J295" s="234"/>
      <c r="K295" s="234"/>
      <c r="L295" s="234"/>
      <c r="M295" s="234"/>
      <c r="N295" s="234"/>
    </row>
    <row r="296" spans="1:14" s="59" customFormat="1" ht="15">
      <c r="A296" s="237"/>
      <c r="B296" s="238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s="59" customFormat="1" ht="15">
      <c r="A297" s="47"/>
      <c r="B297" s="34"/>
      <c r="C297" s="50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1:14" s="59" customFormat="1" ht="15">
      <c r="A298" s="47"/>
      <c r="B298" s="34"/>
      <c r="C298" s="50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s="59" customFormat="1" ht="15">
      <c r="A299" s="47"/>
      <c r="B299" s="39"/>
      <c r="C299" s="50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1:14" s="59" customFormat="1" ht="15">
      <c r="A300" s="47"/>
      <c r="B300" s="34"/>
      <c r="C300" s="50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s="59" customFormat="1" ht="15">
      <c r="A301" s="47"/>
      <c r="B301" s="34"/>
      <c r="C301" s="50"/>
      <c r="D301" s="50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1:14" s="59" customFormat="1" ht="15">
      <c r="A302" s="234"/>
      <c r="B302" s="234"/>
      <c r="C302" s="234"/>
      <c r="D302" s="234"/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</row>
    <row r="303" spans="1:14" s="59" customFormat="1" ht="15">
      <c r="A303" s="237"/>
      <c r="B303" s="238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s="59" customFormat="1" ht="15">
      <c r="A304" s="47"/>
      <c r="B304" s="29"/>
      <c r="C304" s="50"/>
      <c r="D304" s="50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1:14" s="59" customFormat="1" ht="15">
      <c r="A305" s="47"/>
      <c r="B305" s="29"/>
      <c r="C305" s="50"/>
      <c r="D305" s="50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1:14" s="59" customFormat="1" ht="15">
      <c r="A306" s="47"/>
      <c r="B306" s="29"/>
      <c r="C306" s="50"/>
      <c r="D306" s="19"/>
      <c r="E306" s="19"/>
      <c r="F306" s="50"/>
      <c r="G306" s="19"/>
      <c r="H306" s="19"/>
      <c r="I306" s="19"/>
      <c r="J306" s="19"/>
      <c r="K306" s="19"/>
      <c r="L306" s="19"/>
      <c r="M306" s="19"/>
      <c r="N306" s="19"/>
    </row>
    <row r="307" spans="1:14" s="59" customFormat="1" ht="15">
      <c r="A307" s="234"/>
      <c r="B307" s="234"/>
      <c r="C307" s="234"/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4"/>
    </row>
    <row r="308" spans="1:14" s="59" customFormat="1" ht="15">
      <c r="A308" s="237"/>
      <c r="B308" s="238"/>
      <c r="C308" s="51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s="59" customFormat="1" ht="15">
      <c r="A309" s="47"/>
      <c r="B309" s="34"/>
      <c r="C309" s="52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1:14" s="59" customFormat="1" ht="15">
      <c r="A310" s="47"/>
      <c r="B310" s="34"/>
      <c r="C310" s="52"/>
      <c r="D310" s="19"/>
      <c r="E310" s="19"/>
      <c r="F310" s="50"/>
      <c r="G310" s="19"/>
      <c r="H310" s="19"/>
      <c r="I310" s="19"/>
      <c r="J310" s="19"/>
      <c r="K310" s="19"/>
      <c r="L310" s="19"/>
      <c r="M310" s="19"/>
      <c r="N310" s="19"/>
    </row>
    <row r="311" spans="1:14" s="59" customFormat="1" ht="15">
      <c r="A311" s="47"/>
      <c r="B311" s="34"/>
      <c r="C311" s="52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1:14" s="59" customFormat="1" ht="15">
      <c r="A312" s="47"/>
      <c r="B312" s="34"/>
      <c r="C312" s="52"/>
      <c r="D312" s="19"/>
      <c r="E312" s="19"/>
      <c r="F312" s="19"/>
      <c r="G312" s="19"/>
      <c r="H312" s="52"/>
      <c r="I312" s="19"/>
      <c r="J312" s="19"/>
      <c r="K312" s="19"/>
      <c r="L312" s="19"/>
      <c r="M312" s="19"/>
      <c r="N312" s="19"/>
    </row>
    <row r="313" spans="1:14" s="59" customFormat="1" ht="15">
      <c r="A313" s="47"/>
      <c r="B313" s="34"/>
      <c r="C313" s="52"/>
      <c r="D313" s="50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1:14" s="59" customFormat="1" ht="15">
      <c r="A314" s="234"/>
      <c r="B314" s="234"/>
      <c r="C314" s="234"/>
      <c r="D314" s="234"/>
      <c r="E314" s="234"/>
      <c r="F314" s="234"/>
      <c r="G314" s="234"/>
      <c r="H314" s="234"/>
      <c r="I314" s="234"/>
      <c r="J314" s="234"/>
      <c r="K314" s="234"/>
      <c r="L314" s="234"/>
      <c r="M314" s="234"/>
      <c r="N314" s="234"/>
    </row>
    <row r="315" spans="1:14" s="59" customFormat="1" ht="15">
      <c r="A315" s="237"/>
      <c r="B315" s="238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s="59" customFormat="1" ht="15">
      <c r="A316" s="47"/>
      <c r="B316" s="25"/>
      <c r="C316" s="33"/>
      <c r="D316" s="28"/>
      <c r="E316" s="19"/>
      <c r="F316" s="19"/>
      <c r="G316" s="19"/>
      <c r="H316" s="33"/>
      <c r="I316" s="19"/>
      <c r="J316" s="19"/>
      <c r="K316" s="19"/>
      <c r="L316" s="19"/>
      <c r="M316" s="19"/>
      <c r="N316" s="19"/>
    </row>
    <row r="317" spans="1:14" s="59" customFormat="1" ht="15">
      <c r="A317" s="234"/>
      <c r="B317" s="234"/>
      <c r="C317" s="234"/>
      <c r="D317" s="234"/>
      <c r="E317" s="234"/>
      <c r="F317" s="234"/>
      <c r="G317" s="234"/>
      <c r="H317" s="234"/>
      <c r="I317" s="234"/>
      <c r="J317" s="234"/>
      <c r="K317" s="234"/>
      <c r="L317" s="234"/>
      <c r="M317" s="234"/>
      <c r="N317" s="234"/>
    </row>
    <row r="318" spans="1:14" s="59" customFormat="1" ht="15">
      <c r="A318" s="237"/>
      <c r="B318" s="238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s="59" customFormat="1" ht="15">
      <c r="A319" s="47"/>
      <c r="B319" s="29"/>
      <c r="C319" s="33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s="59" customFormat="1" ht="15">
      <c r="A320" s="47"/>
      <c r="B320" s="29"/>
      <c r="C320" s="53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s="59" customFormat="1" ht="15">
      <c r="A321" s="240"/>
      <c r="B321" s="240"/>
      <c r="C321" s="240"/>
      <c r="D321" s="240"/>
      <c r="E321" s="240"/>
      <c r="F321" s="240"/>
      <c r="G321" s="240"/>
      <c r="H321" s="240"/>
      <c r="I321" s="240"/>
      <c r="J321" s="240"/>
      <c r="K321" s="240"/>
      <c r="L321" s="240"/>
      <c r="M321" s="240"/>
      <c r="N321" s="240"/>
    </row>
    <row r="322" spans="1:14" s="59" customFormat="1" ht="15">
      <c r="A322" s="237"/>
      <c r="B322" s="238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s="59" customFormat="1" ht="15">
      <c r="A323" s="47"/>
      <c r="B323" s="25"/>
      <c r="C323" s="28"/>
      <c r="D323" s="28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s="59" customFormat="1" ht="15">
      <c r="A324" s="240"/>
      <c r="B324" s="240"/>
      <c r="C324" s="240"/>
      <c r="D324" s="240"/>
      <c r="E324" s="240"/>
      <c r="F324" s="240"/>
      <c r="G324" s="240"/>
      <c r="H324" s="240"/>
      <c r="I324" s="240"/>
      <c r="J324" s="240"/>
      <c r="K324" s="240"/>
      <c r="L324" s="240"/>
      <c r="M324" s="240"/>
      <c r="N324" s="240"/>
    </row>
    <row r="325" spans="1:14" s="59" customFormat="1" ht="15">
      <c r="A325" s="237"/>
      <c r="B325" s="238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s="59" customFormat="1" ht="15">
      <c r="A326" s="47"/>
      <c r="B326" s="54"/>
      <c r="C326" s="55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s="59" customFormat="1" ht="15">
      <c r="A327" s="234"/>
      <c r="B327" s="234"/>
      <c r="C327" s="234"/>
      <c r="D327" s="234"/>
      <c r="E327" s="234"/>
      <c r="F327" s="234"/>
      <c r="G327" s="234"/>
      <c r="H327" s="234"/>
      <c r="I327" s="234"/>
      <c r="J327" s="234"/>
      <c r="K327" s="234"/>
      <c r="L327" s="234"/>
      <c r="M327" s="234"/>
      <c r="N327" s="234"/>
    </row>
    <row r="328" spans="1:14" s="59" customFormat="1" ht="15">
      <c r="A328" s="237"/>
      <c r="B328" s="238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s="59" customFormat="1" ht="15">
      <c r="A329" s="47"/>
      <c r="B329" s="54"/>
      <c r="C329" s="55"/>
      <c r="D329" s="19"/>
      <c r="E329" s="19"/>
      <c r="F329" s="55"/>
      <c r="G329" s="19"/>
      <c r="H329" s="19"/>
      <c r="I329" s="19"/>
      <c r="J329" s="19"/>
      <c r="K329" s="19"/>
      <c r="L329" s="19"/>
      <c r="M329" s="19"/>
      <c r="N329" s="19"/>
    </row>
    <row r="330" spans="1:14" s="59" customFormat="1" ht="15">
      <c r="A330" s="234"/>
      <c r="B330" s="234"/>
      <c r="C330" s="234"/>
      <c r="D330" s="234"/>
      <c r="E330" s="234"/>
      <c r="F330" s="234"/>
      <c r="G330" s="234"/>
      <c r="H330" s="234"/>
      <c r="I330" s="234"/>
      <c r="J330" s="234"/>
      <c r="K330" s="234"/>
      <c r="L330" s="234"/>
      <c r="M330" s="234"/>
      <c r="N330" s="234"/>
    </row>
    <row r="331" spans="1:14" s="59" customFormat="1" ht="15">
      <c r="A331" s="237"/>
      <c r="B331" s="238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s="59" customFormat="1" ht="15">
      <c r="A332" s="47"/>
      <c r="B332" s="39"/>
      <c r="C332" s="56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s="59" customFormat="1" ht="15">
      <c r="A333" s="47"/>
      <c r="B333" s="39"/>
      <c r="C333" s="56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s="59" customFormat="1" ht="15">
      <c r="A334" s="234"/>
      <c r="B334" s="234"/>
      <c r="C334" s="234"/>
      <c r="D334" s="234"/>
      <c r="E334" s="234"/>
      <c r="F334" s="234"/>
      <c r="G334" s="234"/>
      <c r="H334" s="234"/>
      <c r="I334" s="234"/>
      <c r="J334" s="234"/>
      <c r="K334" s="234"/>
      <c r="L334" s="234"/>
      <c r="M334" s="234"/>
      <c r="N334" s="234"/>
    </row>
    <row r="335" spans="1:14" s="59" customFormat="1" ht="15">
      <c r="A335" s="237"/>
      <c r="B335" s="238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s="59" customFormat="1" ht="15">
      <c r="A336" s="47"/>
      <c r="B336" s="39"/>
      <c r="C336" s="56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s="59" customFormat="1" ht="15">
      <c r="A337" s="240"/>
      <c r="B337" s="240"/>
      <c r="C337" s="240"/>
      <c r="D337" s="240"/>
      <c r="E337" s="240"/>
      <c r="F337" s="240"/>
      <c r="G337" s="240"/>
      <c r="H337" s="240"/>
      <c r="I337" s="240"/>
      <c r="J337" s="240"/>
      <c r="K337" s="240"/>
      <c r="L337" s="240"/>
      <c r="M337" s="240"/>
      <c r="N337" s="240"/>
    </row>
    <row r="338" spans="1:14" s="59" customFormat="1" ht="15">
      <c r="A338" s="237"/>
      <c r="B338" s="238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s="59" customFormat="1" ht="15">
      <c r="A339" s="47"/>
      <c r="B339" s="39"/>
      <c r="C339" s="56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s="59" customFormat="1" ht="15">
      <c r="A340" s="234"/>
      <c r="B340" s="234"/>
      <c r="C340" s="234"/>
      <c r="D340" s="234"/>
      <c r="E340" s="234"/>
      <c r="F340" s="234"/>
      <c r="G340" s="234"/>
      <c r="H340" s="234"/>
      <c r="I340" s="234"/>
      <c r="J340" s="234"/>
      <c r="K340" s="234"/>
      <c r="L340" s="234"/>
      <c r="M340" s="234"/>
      <c r="N340" s="234"/>
    </row>
    <row r="341" spans="1:14" s="59" customFormat="1" ht="15">
      <c r="A341" s="237"/>
      <c r="B341" s="237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 s="59" customFormat="1" ht="15">
      <c r="A342" s="47"/>
      <c r="B342" s="39"/>
      <c r="C342" s="56"/>
      <c r="D342" s="56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s="59" customFormat="1" ht="15">
      <c r="A343" s="234"/>
      <c r="B343" s="234"/>
      <c r="C343" s="234"/>
      <c r="D343" s="234"/>
      <c r="E343" s="234"/>
      <c r="F343" s="234"/>
      <c r="G343" s="234"/>
      <c r="H343" s="234"/>
      <c r="I343" s="234"/>
      <c r="J343" s="234"/>
      <c r="K343" s="234"/>
      <c r="L343" s="234"/>
      <c r="M343" s="234"/>
      <c r="N343" s="234"/>
    </row>
    <row r="344" spans="1:14" s="59" customFormat="1" ht="15">
      <c r="A344" s="237"/>
      <c r="B344" s="238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s="59" customFormat="1" ht="15">
      <c r="A345" s="47"/>
      <c r="B345" s="54"/>
      <c r="C345" s="50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s="59" customFormat="1" ht="15">
      <c r="A346" s="47"/>
      <c r="B346" s="54"/>
      <c r="C346" s="50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s="59" customFormat="1" ht="15">
      <c r="A347" s="47"/>
      <c r="B347" s="54"/>
      <c r="C347" s="2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s="59" customFormat="1" ht="15">
      <c r="A348" s="47"/>
      <c r="B348" s="54"/>
      <c r="C348" s="50"/>
      <c r="D348" s="50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s="59" customFormat="1" ht="15">
      <c r="A349" s="47"/>
      <c r="B349" s="54"/>
      <c r="C349" s="50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s="59" customFormat="1" ht="15">
      <c r="A350" s="47"/>
      <c r="B350" s="54"/>
      <c r="C350" s="50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s="59" customFormat="1" ht="15">
      <c r="A351" s="47"/>
      <c r="B351" s="54"/>
      <c r="C351" s="50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s="59" customFormat="1" ht="15">
      <c r="A352" s="47"/>
      <c r="B352" s="54"/>
      <c r="C352" s="2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s="59" customFormat="1" ht="15">
      <c r="A353" s="234"/>
      <c r="B353" s="234"/>
      <c r="C353" s="234"/>
      <c r="D353" s="234"/>
      <c r="E353" s="234"/>
      <c r="F353" s="234"/>
      <c r="G353" s="234"/>
      <c r="H353" s="234"/>
      <c r="I353" s="234"/>
      <c r="J353" s="234"/>
      <c r="K353" s="234"/>
      <c r="L353" s="234"/>
      <c r="M353" s="234"/>
      <c r="N353" s="234"/>
    </row>
    <row r="354" spans="1:14" s="59" customFormat="1" ht="15">
      <c r="A354" s="237"/>
      <c r="B354" s="238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4" s="59" customFormat="1" ht="15">
      <c r="A355" s="47"/>
      <c r="B355" s="29"/>
      <c r="C355" s="41"/>
      <c r="D355" s="19"/>
      <c r="E355" s="19"/>
      <c r="F355" s="19"/>
      <c r="G355" s="19"/>
      <c r="H355" s="41"/>
      <c r="I355" s="19"/>
      <c r="J355" s="19"/>
      <c r="K355" s="19"/>
      <c r="L355" s="19"/>
      <c r="M355" s="19"/>
      <c r="N355" s="19"/>
    </row>
    <row r="356" spans="1:14" s="59" customFormat="1" ht="15">
      <c r="A356" s="234"/>
      <c r="B356" s="234"/>
      <c r="C356" s="234"/>
      <c r="D356" s="234"/>
      <c r="E356" s="234"/>
      <c r="F356" s="234"/>
      <c r="G356" s="234"/>
      <c r="H356" s="234"/>
      <c r="I356" s="234"/>
      <c r="J356" s="234"/>
      <c r="K356" s="234"/>
      <c r="L356" s="234"/>
      <c r="M356" s="234"/>
      <c r="N356" s="234"/>
    </row>
    <row r="357" spans="1:14" s="59" customFormat="1" ht="15">
      <c r="A357" s="237"/>
      <c r="B357" s="238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 s="59" customFormat="1" ht="15">
      <c r="A358" s="47"/>
      <c r="B358" s="54"/>
      <c r="C358" s="50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s="59" customFormat="1" ht="15">
      <c r="A359" s="234"/>
      <c r="B359" s="234"/>
      <c r="C359" s="234"/>
      <c r="D359" s="234"/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</row>
    <row r="360" spans="1:14" s="59" customFormat="1" ht="15">
      <c r="A360" s="237"/>
      <c r="B360" s="238"/>
      <c r="C360" s="13"/>
      <c r="D360" s="13"/>
      <c r="E360" s="19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4" s="59" customFormat="1" ht="15">
      <c r="A361" s="47"/>
      <c r="B361" s="29"/>
      <c r="C361" s="41"/>
      <c r="D361" s="41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s="59" customFormat="1" ht="15">
      <c r="A362" s="47"/>
      <c r="B362" s="29"/>
      <c r="C362" s="41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s="59" customFormat="1" ht="15">
      <c r="A363" s="47"/>
      <c r="B363" s="29"/>
      <c r="C363" s="50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s="59" customFormat="1" ht="15">
      <c r="A364" s="234"/>
      <c r="B364" s="234"/>
      <c r="C364" s="234"/>
      <c r="D364" s="234"/>
      <c r="E364" s="234"/>
      <c r="F364" s="234"/>
      <c r="G364" s="234"/>
      <c r="H364" s="234"/>
      <c r="I364" s="234"/>
      <c r="J364" s="234"/>
      <c r="K364" s="234"/>
      <c r="L364" s="234"/>
      <c r="M364" s="234"/>
      <c r="N364" s="234"/>
    </row>
    <row r="365" spans="1:14" s="59" customFormat="1" ht="15">
      <c r="A365" s="237"/>
      <c r="B365" s="238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1:14" s="59" customFormat="1" ht="15">
      <c r="A366" s="47"/>
      <c r="B366" s="57"/>
      <c r="C366" s="5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</sheetData>
  <sheetProtection/>
  <mergeCells count="87">
    <mergeCell ref="A360:B360"/>
    <mergeCell ref="A364:N364"/>
    <mergeCell ref="A365:B365"/>
    <mergeCell ref="A344:B344"/>
    <mergeCell ref="A353:N353"/>
    <mergeCell ref="A354:B354"/>
    <mergeCell ref="A356:N356"/>
    <mergeCell ref="A357:B357"/>
    <mergeCell ref="A359:N359"/>
    <mergeCell ref="A343:N343"/>
    <mergeCell ref="A325:B325"/>
    <mergeCell ref="A327:N327"/>
    <mergeCell ref="A328:B328"/>
    <mergeCell ref="A330:N330"/>
    <mergeCell ref="A331:B331"/>
    <mergeCell ref="A334:N334"/>
    <mergeCell ref="A335:B335"/>
    <mergeCell ref="A337:N337"/>
    <mergeCell ref="A338:B338"/>
    <mergeCell ref="A340:N340"/>
    <mergeCell ref="A341:B341"/>
    <mergeCell ref="A324:N324"/>
    <mergeCell ref="A296:B296"/>
    <mergeCell ref="A302:N302"/>
    <mergeCell ref="A303:B303"/>
    <mergeCell ref="A307:N307"/>
    <mergeCell ref="A308:B308"/>
    <mergeCell ref="A314:N314"/>
    <mergeCell ref="A315:B315"/>
    <mergeCell ref="A317:N317"/>
    <mergeCell ref="A318:B318"/>
    <mergeCell ref="A321:N321"/>
    <mergeCell ref="A322:B322"/>
    <mergeCell ref="A295:N295"/>
    <mergeCell ref="A272:B272"/>
    <mergeCell ref="A274:N274"/>
    <mergeCell ref="A275:B275"/>
    <mergeCell ref="A277:N277"/>
    <mergeCell ref="A278:B278"/>
    <mergeCell ref="A281:N281"/>
    <mergeCell ref="A282:B282"/>
    <mergeCell ref="A284:N284"/>
    <mergeCell ref="A285:B285"/>
    <mergeCell ref="A287:N287"/>
    <mergeCell ref="A288:B288"/>
    <mergeCell ref="A271:N271"/>
    <mergeCell ref="A246:B246"/>
    <mergeCell ref="A254:N254"/>
    <mergeCell ref="A255:B255"/>
    <mergeCell ref="A258:N258"/>
    <mergeCell ref="A259:B259"/>
    <mergeCell ref="A261:N261"/>
    <mergeCell ref="A262:B262"/>
    <mergeCell ref="A264:N264"/>
    <mergeCell ref="A265:B265"/>
    <mergeCell ref="A267:N267"/>
    <mergeCell ref="A268:B268"/>
    <mergeCell ref="A83:N83"/>
    <mergeCell ref="A84:B84"/>
    <mergeCell ref="A98:N98"/>
    <mergeCell ref="A99:B99"/>
    <mergeCell ref="A245:N245"/>
    <mergeCell ref="A24:N24"/>
    <mergeCell ref="A25:B25"/>
    <mergeCell ref="A26:N26"/>
    <mergeCell ref="A27:B27"/>
    <mergeCell ref="A71:B71"/>
    <mergeCell ref="A34:N34"/>
    <mergeCell ref="A35:B35"/>
    <mergeCell ref="A36:N36"/>
    <mergeCell ref="A37:B37"/>
    <mergeCell ref="A70:N70"/>
    <mergeCell ref="A11:N11"/>
    <mergeCell ref="A12:B12"/>
    <mergeCell ref="A13:N13"/>
    <mergeCell ref="A14:B14"/>
    <mergeCell ref="K2:N2"/>
    <mergeCell ref="C3:K3"/>
    <mergeCell ref="A5:A8"/>
    <mergeCell ref="B5:B8"/>
    <mergeCell ref="C5:I5"/>
    <mergeCell ref="J5:N5"/>
    <mergeCell ref="C6:C7"/>
    <mergeCell ref="D6:I6"/>
    <mergeCell ref="J6:J7"/>
    <mergeCell ref="K6:N6"/>
    <mergeCell ref="A10:B10"/>
  </mergeCells>
  <printOptions horizontalCentered="1"/>
  <pageMargins left="0.11811023622047245" right="0" top="0.15748031496062992" bottom="0.35433070866141736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="80" zoomScaleNormal="80" zoomScaleSheetLayoutView="80" zoomScalePageLayoutView="0" workbookViewId="0" topLeftCell="A16">
      <selection activeCell="I24" sqref="I24"/>
    </sheetView>
  </sheetViews>
  <sheetFormatPr defaultColWidth="9.140625" defaultRowHeight="15"/>
  <cols>
    <col min="1" max="1" width="4.421875" style="10" customWidth="1"/>
    <col min="2" max="2" width="28.00390625" style="10" customWidth="1"/>
    <col min="3" max="3" width="14.140625" style="10" customWidth="1"/>
    <col min="4" max="4" width="11.28125" style="10" bestFit="1" customWidth="1"/>
    <col min="5" max="7" width="9.140625" style="10" customWidth="1"/>
    <col min="8" max="9" width="13.140625" style="10" customWidth="1"/>
    <col min="10" max="12" width="9.140625" style="10" customWidth="1"/>
    <col min="13" max="13" width="19.57421875" style="10" customWidth="1"/>
    <col min="14" max="14" width="23.28125" style="10" customWidth="1"/>
    <col min="15" max="16384" width="9.140625" style="10" customWidth="1"/>
  </cols>
  <sheetData>
    <row r="1" spans="9:14" ht="15">
      <c r="I1" s="107"/>
      <c r="J1" s="107"/>
      <c r="K1" s="107"/>
      <c r="L1" s="189" t="s">
        <v>64</v>
      </c>
      <c r="M1" s="189"/>
      <c r="N1" s="189"/>
    </row>
    <row r="2" spans="12:14" ht="51" customHeight="1">
      <c r="L2" s="259" t="s">
        <v>32</v>
      </c>
      <c r="M2" s="260"/>
      <c r="N2" s="260"/>
    </row>
    <row r="3" spans="13:14" ht="15">
      <c r="M3" s="261"/>
      <c r="N3" s="262"/>
    </row>
    <row r="4" spans="1:17" ht="18.75">
      <c r="A4" s="263" t="s">
        <v>40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108"/>
      <c r="O4" s="108"/>
      <c r="P4" s="107"/>
      <c r="Q4" s="107"/>
    </row>
    <row r="5" spans="1:15" ht="18.75">
      <c r="A5" s="263" t="s">
        <v>41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108"/>
      <c r="O5" s="108"/>
    </row>
    <row r="6" spans="1:17" ht="18.75">
      <c r="A6" s="263" t="s">
        <v>42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108"/>
      <c r="O6" s="107"/>
      <c r="P6" s="107"/>
      <c r="Q6" s="107"/>
    </row>
    <row r="7" spans="1:17" ht="18.75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</row>
    <row r="9" spans="1:17" ht="18" customHeight="1">
      <c r="A9" s="225" t="s">
        <v>0</v>
      </c>
      <c r="B9" s="267" t="s">
        <v>43</v>
      </c>
      <c r="C9" s="225" t="s">
        <v>44</v>
      </c>
      <c r="D9" s="225" t="s">
        <v>45</v>
      </c>
      <c r="E9" s="270" t="s">
        <v>46</v>
      </c>
      <c r="F9" s="271"/>
      <c r="G9" s="271"/>
      <c r="H9" s="271"/>
      <c r="I9" s="271"/>
      <c r="J9" s="272" t="s">
        <v>47</v>
      </c>
      <c r="K9" s="271"/>
      <c r="L9" s="271"/>
      <c r="M9" s="271"/>
      <c r="N9" s="271"/>
      <c r="O9" s="109" t="s">
        <v>34</v>
      </c>
      <c r="P9" s="90"/>
      <c r="Q9" s="90"/>
    </row>
    <row r="10" spans="1:17" ht="15">
      <c r="A10" s="265"/>
      <c r="B10" s="268"/>
      <c r="C10" s="226"/>
      <c r="D10" s="226"/>
      <c r="E10" s="252" t="s">
        <v>35</v>
      </c>
      <c r="F10" s="252" t="s">
        <v>36</v>
      </c>
      <c r="G10" s="252" t="s">
        <v>37</v>
      </c>
      <c r="H10" s="252" t="s">
        <v>38</v>
      </c>
      <c r="I10" s="252" t="s">
        <v>48</v>
      </c>
      <c r="J10" s="252" t="s">
        <v>35</v>
      </c>
      <c r="K10" s="252" t="s">
        <v>36</v>
      </c>
      <c r="L10" s="252" t="s">
        <v>37</v>
      </c>
      <c r="M10" s="252" t="s">
        <v>38</v>
      </c>
      <c r="N10" s="252" t="s">
        <v>48</v>
      </c>
      <c r="O10" s="90"/>
      <c r="P10" s="90"/>
      <c r="Q10" s="90"/>
    </row>
    <row r="11" spans="1:17" ht="131.25" customHeight="1">
      <c r="A11" s="266"/>
      <c r="B11" s="269"/>
      <c r="C11" s="258"/>
      <c r="D11" s="258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90"/>
      <c r="P11" s="90"/>
      <c r="Q11" s="90"/>
    </row>
    <row r="12" spans="1:14" ht="15.75">
      <c r="A12" s="110">
        <v>1</v>
      </c>
      <c r="B12" s="110">
        <v>2</v>
      </c>
      <c r="C12" s="111">
        <v>3</v>
      </c>
      <c r="D12" s="111">
        <v>4</v>
      </c>
      <c r="E12" s="112">
        <v>5</v>
      </c>
      <c r="F12" s="112">
        <v>6</v>
      </c>
      <c r="G12" s="112">
        <v>7</v>
      </c>
      <c r="H12" s="112">
        <v>8</v>
      </c>
      <c r="I12" s="112">
        <v>9</v>
      </c>
      <c r="J12" s="111">
        <v>10</v>
      </c>
      <c r="K12" s="111">
        <v>11</v>
      </c>
      <c r="L12" s="111">
        <v>12</v>
      </c>
      <c r="M12" s="111">
        <v>13</v>
      </c>
      <c r="N12" s="111">
        <v>14</v>
      </c>
    </row>
    <row r="13" spans="1:17" ht="49.5" customHeight="1">
      <c r="A13" s="256" t="s">
        <v>114</v>
      </c>
      <c r="B13" s="257"/>
      <c r="C13" s="160">
        <f>C14+C18+C25</f>
        <v>21561.8</v>
      </c>
      <c r="D13" s="160">
        <f aca="true" t="shared" si="0" ref="D13:N13">D14+D18+D25</f>
        <v>990</v>
      </c>
      <c r="E13" s="160">
        <f t="shared" si="0"/>
        <v>0</v>
      </c>
      <c r="F13" s="160">
        <f t="shared" si="0"/>
        <v>0</v>
      </c>
      <c r="G13" s="160">
        <f t="shared" si="0"/>
        <v>0</v>
      </c>
      <c r="H13" s="160">
        <f t="shared" si="0"/>
        <v>30</v>
      </c>
      <c r="I13" s="160">
        <f t="shared" si="0"/>
        <v>30</v>
      </c>
      <c r="J13" s="160">
        <f t="shared" si="0"/>
        <v>0</v>
      </c>
      <c r="K13" s="160">
        <f t="shared" si="0"/>
        <v>0</v>
      </c>
      <c r="L13" s="160">
        <f t="shared" si="0"/>
        <v>0</v>
      </c>
      <c r="M13" s="160">
        <f t="shared" si="0"/>
        <v>18348362.759999998</v>
      </c>
      <c r="N13" s="160">
        <f t="shared" si="0"/>
        <v>18348362.759999998</v>
      </c>
      <c r="O13" s="103"/>
      <c r="P13" s="103"/>
      <c r="Q13" s="103"/>
    </row>
    <row r="14" spans="1:17" ht="15.75">
      <c r="A14" s="256" t="s">
        <v>10</v>
      </c>
      <c r="B14" s="257"/>
      <c r="C14" s="104">
        <f>C16</f>
        <v>5400</v>
      </c>
      <c r="D14" s="104">
        <f aca="true" t="shared" si="1" ref="D14:N14">D16</f>
        <v>232</v>
      </c>
      <c r="E14" s="104">
        <f t="shared" si="1"/>
        <v>0</v>
      </c>
      <c r="F14" s="104">
        <f t="shared" si="1"/>
        <v>0</v>
      </c>
      <c r="G14" s="104">
        <f t="shared" si="1"/>
        <v>0</v>
      </c>
      <c r="H14" s="104">
        <f t="shared" si="1"/>
        <v>9</v>
      </c>
      <c r="I14" s="104">
        <f t="shared" si="1"/>
        <v>9</v>
      </c>
      <c r="J14" s="104">
        <f t="shared" si="1"/>
        <v>0</v>
      </c>
      <c r="K14" s="104">
        <f t="shared" si="1"/>
        <v>0</v>
      </c>
      <c r="L14" s="104">
        <f t="shared" si="1"/>
        <v>0</v>
      </c>
      <c r="M14" s="104">
        <f t="shared" si="1"/>
        <v>354171.29</v>
      </c>
      <c r="N14" s="104">
        <f t="shared" si="1"/>
        <v>354171.29</v>
      </c>
      <c r="O14" s="103"/>
      <c r="P14" s="103"/>
      <c r="Q14" s="103"/>
    </row>
    <row r="15" spans="1:17" ht="15.75">
      <c r="A15" s="253" t="s">
        <v>102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5"/>
      <c r="O15" s="103"/>
      <c r="P15" s="103"/>
      <c r="Q15" s="103"/>
    </row>
    <row r="16" spans="1:17" ht="15.75">
      <c r="A16" s="250" t="s">
        <v>104</v>
      </c>
      <c r="B16" s="251"/>
      <c r="C16" s="104">
        <f aca="true" t="shared" si="2" ref="C16:N16">SUM(C17:C17)</f>
        <v>5400</v>
      </c>
      <c r="D16" s="104">
        <f t="shared" si="2"/>
        <v>232</v>
      </c>
      <c r="E16" s="105">
        <f t="shared" si="2"/>
        <v>0</v>
      </c>
      <c r="F16" s="105">
        <f t="shared" si="2"/>
        <v>0</v>
      </c>
      <c r="G16" s="105">
        <f t="shared" si="2"/>
        <v>0</v>
      </c>
      <c r="H16" s="273">
        <f t="shared" si="2"/>
        <v>9</v>
      </c>
      <c r="I16" s="273">
        <f t="shared" si="2"/>
        <v>9</v>
      </c>
      <c r="J16" s="104">
        <f t="shared" si="2"/>
        <v>0</v>
      </c>
      <c r="K16" s="104">
        <f t="shared" si="2"/>
        <v>0</v>
      </c>
      <c r="L16" s="104">
        <f t="shared" si="2"/>
        <v>0</v>
      </c>
      <c r="M16" s="104">
        <f t="shared" si="2"/>
        <v>354171.29</v>
      </c>
      <c r="N16" s="104">
        <f t="shared" si="2"/>
        <v>354171.29</v>
      </c>
      <c r="O16" s="103"/>
      <c r="P16" s="103"/>
      <c r="Q16" s="103"/>
    </row>
    <row r="17" spans="1:14" ht="31.5" customHeight="1">
      <c r="A17" s="111">
        <v>1</v>
      </c>
      <c r="B17" s="113" t="s">
        <v>39</v>
      </c>
      <c r="C17" s="114">
        <v>5400</v>
      </c>
      <c r="D17" s="115">
        <v>232</v>
      </c>
      <c r="E17" s="116">
        <v>0</v>
      </c>
      <c r="F17" s="116">
        <v>0</v>
      </c>
      <c r="G17" s="116">
        <v>0</v>
      </c>
      <c r="H17" s="274">
        <v>9</v>
      </c>
      <c r="I17" s="274">
        <v>9</v>
      </c>
      <c r="J17" s="117">
        <v>0</v>
      </c>
      <c r="K17" s="117">
        <v>0</v>
      </c>
      <c r="L17" s="117">
        <v>0</v>
      </c>
      <c r="M17" s="114">
        <v>354171.29</v>
      </c>
      <c r="N17" s="117">
        <f>M17</f>
        <v>354171.29</v>
      </c>
    </row>
    <row r="18" spans="1:17" ht="15.75">
      <c r="A18" s="256" t="s">
        <v>26</v>
      </c>
      <c r="B18" s="257"/>
      <c r="C18" s="104">
        <f>C20+C23</f>
        <v>10780.9</v>
      </c>
      <c r="D18" s="104">
        <f aca="true" t="shared" si="3" ref="D18:N18">D20+D23</f>
        <v>495</v>
      </c>
      <c r="E18" s="104">
        <f t="shared" si="3"/>
        <v>0</v>
      </c>
      <c r="F18" s="104">
        <f t="shared" si="3"/>
        <v>0</v>
      </c>
      <c r="G18" s="104">
        <f t="shared" si="3"/>
        <v>0</v>
      </c>
      <c r="H18" s="104">
        <f t="shared" si="3"/>
        <v>15</v>
      </c>
      <c r="I18" s="104">
        <f t="shared" si="3"/>
        <v>15</v>
      </c>
      <c r="J18" s="104">
        <f t="shared" si="3"/>
        <v>0</v>
      </c>
      <c r="K18" s="104">
        <f t="shared" si="3"/>
        <v>0</v>
      </c>
      <c r="L18" s="104">
        <f t="shared" si="3"/>
        <v>0</v>
      </c>
      <c r="M18" s="104">
        <f t="shared" si="3"/>
        <v>9205816.819999998</v>
      </c>
      <c r="N18" s="104">
        <f t="shared" si="3"/>
        <v>9205816.819999998</v>
      </c>
      <c r="O18" s="106"/>
      <c r="P18" s="106"/>
      <c r="Q18" s="103"/>
    </row>
    <row r="19" spans="1:17" ht="15.75">
      <c r="A19" s="253" t="s">
        <v>102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5"/>
      <c r="O19" s="106"/>
      <c r="P19" s="106"/>
      <c r="Q19" s="103"/>
    </row>
    <row r="20" spans="1:17" ht="15.75">
      <c r="A20" s="250" t="s">
        <v>104</v>
      </c>
      <c r="B20" s="251"/>
      <c r="C20" s="104">
        <f>SUM(C21:C21)</f>
        <v>5380.9</v>
      </c>
      <c r="D20" s="105">
        <v>263</v>
      </c>
      <c r="E20" s="105">
        <f aca="true" t="shared" si="4" ref="E20:N20">SUM(E21:E21)</f>
        <v>0</v>
      </c>
      <c r="F20" s="105">
        <f t="shared" si="4"/>
        <v>0</v>
      </c>
      <c r="G20" s="105">
        <f t="shared" si="4"/>
        <v>0</v>
      </c>
      <c r="H20" s="105">
        <f t="shared" si="4"/>
        <v>6</v>
      </c>
      <c r="I20" s="105">
        <f t="shared" si="4"/>
        <v>6</v>
      </c>
      <c r="J20" s="104">
        <f t="shared" si="4"/>
        <v>0</v>
      </c>
      <c r="K20" s="104">
        <f t="shared" si="4"/>
        <v>0</v>
      </c>
      <c r="L20" s="104">
        <f t="shared" si="4"/>
        <v>0</v>
      </c>
      <c r="M20" s="104">
        <f t="shared" si="4"/>
        <v>351534.95</v>
      </c>
      <c r="N20" s="104">
        <f t="shared" si="4"/>
        <v>351534.95</v>
      </c>
      <c r="O20" s="106"/>
      <c r="P20" s="106"/>
      <c r="Q20" s="103"/>
    </row>
    <row r="21" spans="1:14" ht="33" customHeight="1">
      <c r="A21" s="118">
        <v>1</v>
      </c>
      <c r="B21" s="113" t="s">
        <v>39</v>
      </c>
      <c r="C21" s="114">
        <v>5380.9</v>
      </c>
      <c r="D21" s="115">
        <v>263</v>
      </c>
      <c r="E21" s="116">
        <v>0</v>
      </c>
      <c r="F21" s="116">
        <v>0</v>
      </c>
      <c r="G21" s="116">
        <v>0</v>
      </c>
      <c r="H21" s="116">
        <v>6</v>
      </c>
      <c r="I21" s="116">
        <v>6</v>
      </c>
      <c r="J21" s="114">
        <v>0</v>
      </c>
      <c r="K21" s="114">
        <v>0</v>
      </c>
      <c r="L21" s="114">
        <v>0</v>
      </c>
      <c r="M21" s="114">
        <v>351534.95</v>
      </c>
      <c r="N21" s="117">
        <f>M21</f>
        <v>351534.95</v>
      </c>
    </row>
    <row r="22" spans="1:14" ht="15" customHeight="1">
      <c r="A22" s="253" t="s">
        <v>103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5"/>
    </row>
    <row r="23" spans="1:14" ht="34.5" customHeight="1">
      <c r="A23" s="275" t="s">
        <v>105</v>
      </c>
      <c r="B23" s="276"/>
      <c r="C23" s="277">
        <f aca="true" t="shared" si="5" ref="C23:N23">SUM(C24:C24)</f>
        <v>5400</v>
      </c>
      <c r="D23" s="273">
        <f t="shared" si="5"/>
        <v>232</v>
      </c>
      <c r="E23" s="273">
        <f t="shared" si="5"/>
        <v>0</v>
      </c>
      <c r="F23" s="273">
        <f t="shared" si="5"/>
        <v>0</v>
      </c>
      <c r="G23" s="273">
        <f t="shared" si="5"/>
        <v>0</v>
      </c>
      <c r="H23" s="273">
        <f t="shared" si="5"/>
        <v>9</v>
      </c>
      <c r="I23" s="273">
        <f t="shared" si="5"/>
        <v>9</v>
      </c>
      <c r="J23" s="277">
        <f t="shared" si="5"/>
        <v>0</v>
      </c>
      <c r="K23" s="277">
        <f t="shared" si="5"/>
        <v>0</v>
      </c>
      <c r="L23" s="277">
        <f t="shared" si="5"/>
        <v>0</v>
      </c>
      <c r="M23" s="277">
        <f t="shared" si="5"/>
        <v>8854281.87</v>
      </c>
      <c r="N23" s="277">
        <f t="shared" si="5"/>
        <v>8854281.87</v>
      </c>
    </row>
    <row r="24" spans="1:14" ht="31.5" customHeight="1">
      <c r="A24" s="278">
        <v>1</v>
      </c>
      <c r="B24" s="279" t="s">
        <v>106</v>
      </c>
      <c r="C24" s="280">
        <v>5400</v>
      </c>
      <c r="D24" s="281">
        <v>232</v>
      </c>
      <c r="E24" s="274">
        <v>0</v>
      </c>
      <c r="F24" s="274">
        <v>0</v>
      </c>
      <c r="G24" s="274">
        <v>0</v>
      </c>
      <c r="H24" s="274">
        <v>9</v>
      </c>
      <c r="I24" s="274">
        <f>H24</f>
        <v>9</v>
      </c>
      <c r="J24" s="280">
        <v>0</v>
      </c>
      <c r="K24" s="280">
        <v>0</v>
      </c>
      <c r="L24" s="280">
        <v>0</v>
      </c>
      <c r="M24" s="280">
        <v>8854281.87</v>
      </c>
      <c r="N24" s="282">
        <f>M24</f>
        <v>8854281.87</v>
      </c>
    </row>
    <row r="25" spans="1:14" ht="15.75">
      <c r="A25" s="283" t="s">
        <v>29</v>
      </c>
      <c r="B25" s="284"/>
      <c r="C25" s="277">
        <f>C27</f>
        <v>5380.9</v>
      </c>
      <c r="D25" s="277">
        <f aca="true" t="shared" si="6" ref="D25:N25">D27</f>
        <v>263</v>
      </c>
      <c r="E25" s="277">
        <f t="shared" si="6"/>
        <v>0</v>
      </c>
      <c r="F25" s="277">
        <f t="shared" si="6"/>
        <v>0</v>
      </c>
      <c r="G25" s="277">
        <f t="shared" si="6"/>
        <v>0</v>
      </c>
      <c r="H25" s="277">
        <f t="shared" si="6"/>
        <v>6</v>
      </c>
      <c r="I25" s="277">
        <f t="shared" si="6"/>
        <v>6</v>
      </c>
      <c r="J25" s="277">
        <f t="shared" si="6"/>
        <v>0</v>
      </c>
      <c r="K25" s="277">
        <f t="shared" si="6"/>
        <v>0</v>
      </c>
      <c r="L25" s="277">
        <f t="shared" si="6"/>
        <v>0</v>
      </c>
      <c r="M25" s="277">
        <f t="shared" si="6"/>
        <v>8788374.65</v>
      </c>
      <c r="N25" s="277">
        <f t="shared" si="6"/>
        <v>8788374.65</v>
      </c>
    </row>
    <row r="26" spans="1:14" ht="15.75">
      <c r="A26" s="285" t="s">
        <v>103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7"/>
    </row>
    <row r="27" spans="1:14" ht="36" customHeight="1">
      <c r="A27" s="275" t="s">
        <v>105</v>
      </c>
      <c r="B27" s="276"/>
      <c r="C27" s="288">
        <f aca="true" t="shared" si="7" ref="C27:N27">SUM(C28:C28)</f>
        <v>5380.9</v>
      </c>
      <c r="D27" s="289">
        <f t="shared" si="7"/>
        <v>263</v>
      </c>
      <c r="E27" s="289">
        <f t="shared" si="7"/>
        <v>0</v>
      </c>
      <c r="F27" s="289">
        <f t="shared" si="7"/>
        <v>0</v>
      </c>
      <c r="G27" s="289">
        <f t="shared" si="7"/>
        <v>0</v>
      </c>
      <c r="H27" s="289">
        <f t="shared" si="7"/>
        <v>6</v>
      </c>
      <c r="I27" s="289">
        <f t="shared" si="7"/>
        <v>6</v>
      </c>
      <c r="J27" s="288">
        <f t="shared" si="7"/>
        <v>0</v>
      </c>
      <c r="K27" s="288">
        <f t="shared" si="7"/>
        <v>0</v>
      </c>
      <c r="L27" s="288">
        <f t="shared" si="7"/>
        <v>0</v>
      </c>
      <c r="M27" s="288">
        <f t="shared" si="7"/>
        <v>8788374.65</v>
      </c>
      <c r="N27" s="288">
        <f t="shared" si="7"/>
        <v>8788374.65</v>
      </c>
    </row>
    <row r="28" spans="1:14" ht="31.5">
      <c r="A28" s="290">
        <v>1</v>
      </c>
      <c r="B28" s="291" t="s">
        <v>106</v>
      </c>
      <c r="C28" s="280">
        <v>5380.9</v>
      </c>
      <c r="D28" s="281">
        <v>263</v>
      </c>
      <c r="E28" s="274">
        <v>0</v>
      </c>
      <c r="F28" s="274">
        <v>0</v>
      </c>
      <c r="G28" s="274">
        <v>0</v>
      </c>
      <c r="H28" s="274">
        <v>6</v>
      </c>
      <c r="I28" s="274">
        <v>6</v>
      </c>
      <c r="J28" s="282">
        <v>0</v>
      </c>
      <c r="K28" s="282">
        <v>0</v>
      </c>
      <c r="L28" s="282">
        <v>0</v>
      </c>
      <c r="M28" s="280">
        <v>8788374.65</v>
      </c>
      <c r="N28" s="282">
        <f>M28</f>
        <v>8788374.65</v>
      </c>
    </row>
  </sheetData>
  <sheetProtection/>
  <mergeCells count="35">
    <mergeCell ref="A25:B25"/>
    <mergeCell ref="A9:A11"/>
    <mergeCell ref="B9:B11"/>
    <mergeCell ref="A15:N15"/>
    <mergeCell ref="A16:B16"/>
    <mergeCell ref="E9:I9"/>
    <mergeCell ref="J9:N9"/>
    <mergeCell ref="C9:C11"/>
    <mergeCell ref="L1:N1"/>
    <mergeCell ref="L2:N2"/>
    <mergeCell ref="M3:N3"/>
    <mergeCell ref="A7:Q7"/>
    <mergeCell ref="A4:M4"/>
    <mergeCell ref="A5:M5"/>
    <mergeCell ref="A6:M6"/>
    <mergeCell ref="A26:N26"/>
    <mergeCell ref="A27:B27"/>
    <mergeCell ref="A22:N22"/>
    <mergeCell ref="A23:B23"/>
    <mergeCell ref="H10:H11"/>
    <mergeCell ref="I10:I11"/>
    <mergeCell ref="J10:J11"/>
    <mergeCell ref="A13:B13"/>
    <mergeCell ref="A14:B14"/>
    <mergeCell ref="A19:N19"/>
    <mergeCell ref="A20:B20"/>
    <mergeCell ref="K10:K11"/>
    <mergeCell ref="L10:L11"/>
    <mergeCell ref="M10:M11"/>
    <mergeCell ref="N10:N11"/>
    <mergeCell ref="F10:F11"/>
    <mergeCell ref="D9:D11"/>
    <mergeCell ref="E10:E11"/>
    <mergeCell ref="G10:G11"/>
    <mergeCell ref="A18:B18"/>
  </mergeCells>
  <printOptions/>
  <pageMargins left="0.7086614173228347" right="0.7086614173228347" top="0.7480314960629921" bottom="0.7480314960629921" header="0.31496062992125984" footer="0.31496062992125984"/>
  <pageSetup fitToHeight="1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Якунина</cp:lastModifiedBy>
  <cp:lastPrinted>2017-08-04T05:27:01Z</cp:lastPrinted>
  <dcterms:created xsi:type="dcterms:W3CDTF">2014-06-05T07:45:33Z</dcterms:created>
  <dcterms:modified xsi:type="dcterms:W3CDTF">2017-08-04T05:35:12Z</dcterms:modified>
  <cp:category/>
  <cp:version/>
  <cp:contentType/>
  <cp:contentStatus/>
</cp:coreProperties>
</file>