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250" windowHeight="12075" tabRatio="924" firstSheet="17" activeTab="17"/>
  </bookViews>
  <sheets>
    <sheet name="ос4" sheetId="4" state="hidden" r:id="rId1"/>
    <sheet name="ос6" sheetId="6" state="hidden" r:id="rId2"/>
    <sheet name="ос7" sheetId="8" state="hidden" r:id="rId3"/>
    <sheet name="ос11" sheetId="12" state="hidden" r:id="rId4"/>
    <sheet name="ос14" sheetId="17" state="hidden" r:id="rId5"/>
    <sheet name="пр1" sheetId="18" state="hidden" r:id="rId6"/>
    <sheet name="пр2" sheetId="19" state="hidden" r:id="rId7"/>
    <sheet name="пр3" sheetId="20" state="hidden" r:id="rId8"/>
    <sheet name="па1" sheetId="21" state="hidden" r:id="rId9"/>
    <sheet name="па2" sheetId="22" state="hidden" r:id="rId10"/>
    <sheet name="па4" sheetId="24" state="hidden" r:id="rId11"/>
    <sheet name="гу1" sheetId="43" state="hidden" r:id="rId12"/>
    <sheet name="гу2" sheetId="26" state="hidden" r:id="rId13"/>
    <sheet name="гу3" sheetId="27" state="hidden" r:id="rId14"/>
    <sheet name="гу4" sheetId="28" state="hidden" r:id="rId15"/>
    <sheet name="ис1" sheetId="30" state="hidden" r:id="rId16"/>
    <sheet name="ис2" sheetId="31" state="hidden" r:id="rId17"/>
    <sheet name="ис4" sheetId="40" r:id="rId18"/>
    <sheet name="ис5" sheetId="39" state="hidden" r:id="rId19"/>
    <sheet name="ис6" sheetId="41" state="hidden" r:id="rId20"/>
    <sheet name="ис7" sheetId="45" state="hidden" r:id="rId21"/>
    <sheet name="ис8" sheetId="35" state="hidden" r:id="rId22"/>
    <sheet name="ис11" sheetId="38" state="hidden" r:id="rId23"/>
    <sheet name="ис 12" sheetId="42" state="hidden" r:id="rId24"/>
  </sheets>
  <definedNames>
    <definedName name="_xlnm.Print_Area" localSheetId="11">гу1!$A$1:$D$48</definedName>
    <definedName name="_xlnm.Print_Area" localSheetId="12">гу2!$A$1:$C$9</definedName>
    <definedName name="_xlnm.Print_Area" localSheetId="13">гу3!$A$1:$D$7</definedName>
    <definedName name="_xlnm.Print_Area" localSheetId="14">гу4!$A$1:$C$11</definedName>
    <definedName name="_xlnm.Print_Area" localSheetId="23">'ис 12'!$A$1:$D$16</definedName>
    <definedName name="_xlnm.Print_Area" localSheetId="15">ис1!$A$1:$C$17</definedName>
    <definedName name="_xlnm.Print_Area" localSheetId="22">ис11!$A$1:$D$12</definedName>
    <definedName name="_xlnm.Print_Area" localSheetId="16">ис2!$A$1:$C$35</definedName>
    <definedName name="_xlnm.Print_Area" localSheetId="17">ис4!$A$1:$C$99</definedName>
    <definedName name="_xlnm.Print_Area" localSheetId="18">ис5!$A$1:$C$18</definedName>
    <definedName name="_xlnm.Print_Area" localSheetId="19">ис6!$A$1:$C$10</definedName>
    <definedName name="_xlnm.Print_Area" localSheetId="20">ис7!$A$1:$C$10</definedName>
    <definedName name="_xlnm.Print_Area" localSheetId="21">ис8!$A$1:$C$12</definedName>
    <definedName name="_xlnm.Print_Area" localSheetId="3">ос11!$A$1:$E$7</definedName>
    <definedName name="_xlnm.Print_Area" localSheetId="4">ос14!$A$1:$D$16</definedName>
    <definedName name="_xlnm.Print_Area" localSheetId="0">ос4!$A$1:$D$8</definedName>
    <definedName name="_xlnm.Print_Area" localSheetId="1">ос6!$A$1:$D$9</definedName>
    <definedName name="_xlnm.Print_Area" localSheetId="2">ос7!$A$1:$D$13</definedName>
    <definedName name="_xlnm.Print_Area" localSheetId="8">па1!$A$1:$D$8</definedName>
    <definedName name="_xlnm.Print_Area" localSheetId="9">па2!$A$1:$G$39</definedName>
    <definedName name="_xlnm.Print_Area" localSheetId="10">па4!$A$1:$D$12</definedName>
    <definedName name="_xlnm.Print_Area" localSheetId="5">пр1!$A$1:$D$37</definedName>
    <definedName name="_xlnm.Print_Area" localSheetId="6">пр2!$A$1:$H$16</definedName>
    <definedName name="_xlnm.Print_Area" localSheetId="7">пр3!$A$1:$D$11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2" l="1"/>
  <c r="G16" i="22"/>
  <c r="G23" i="22"/>
  <c r="G25" i="22"/>
  <c r="G31" i="22" l="1"/>
  <c r="G30" i="22"/>
  <c r="G29" i="22"/>
  <c r="G28" i="22"/>
  <c r="G27" i="22"/>
  <c r="G26" i="22"/>
  <c r="G22" i="22"/>
  <c r="G21" i="22"/>
  <c r="G20" i="22"/>
  <c r="G19" i="22"/>
  <c r="G18" i="22"/>
  <c r="G17" i="22"/>
  <c r="C7" i="35"/>
  <c r="D9" i="42" l="1"/>
  <c r="C5" i="45" l="1"/>
  <c r="D42" i="43" l="1"/>
  <c r="D41" i="43"/>
  <c r="D43" i="43" l="1"/>
  <c r="G6" i="22"/>
  <c r="G7" i="22"/>
  <c r="G8" i="22"/>
  <c r="G9" i="22"/>
  <c r="G10" i="22"/>
  <c r="G11" i="22"/>
  <c r="G12" i="22"/>
  <c r="G13" i="22"/>
  <c r="G14" i="22"/>
  <c r="G15" i="22"/>
  <c r="G5" i="22"/>
  <c r="G32" i="22" l="1"/>
  <c r="G33" i="22"/>
  <c r="D13" i="8"/>
  <c r="C5" i="41" l="1"/>
  <c r="D8" i="20" l="1"/>
  <c r="C35" i="31"/>
  <c r="C91" i="40" l="1"/>
  <c r="C92" i="40"/>
  <c r="C93" i="40" l="1"/>
  <c r="C10" i="39"/>
  <c r="C12" i="39" s="1"/>
  <c r="C11" i="39"/>
  <c r="D7" i="38" l="1"/>
  <c r="C12" i="30" l="1"/>
  <c r="C7" i="28"/>
  <c r="D6" i="27"/>
  <c r="C5" i="26"/>
  <c r="D7" i="24" l="1"/>
  <c r="D6" i="24"/>
  <c r="D8" i="24" l="1"/>
  <c r="D5" i="21"/>
  <c r="G34" i="22" l="1"/>
  <c r="G10" i="19"/>
  <c r="E10" i="19"/>
  <c r="D5" i="18"/>
  <c r="D34" i="18" s="1"/>
  <c r="D15" i="17" l="1"/>
  <c r="D12" i="17"/>
  <c r="D9" i="17"/>
  <c r="D6" i="17"/>
  <c r="D16" i="17" l="1"/>
  <c r="E7" i="12" l="1"/>
  <c r="D6" i="6" l="1"/>
  <c r="D8" i="4"/>
</calcChain>
</file>

<file path=xl/sharedStrings.xml><?xml version="1.0" encoding="utf-8"?>
<sst xmlns="http://schemas.openxmlformats.org/spreadsheetml/2006/main" count="992" uniqueCount="735">
  <si>
    <t>№</t>
  </si>
  <si>
    <t>Показатель</t>
  </si>
  <si>
    <t>Ед. измерения</t>
  </si>
  <si>
    <t>Значение</t>
  </si>
  <si>
    <t>тыс. рублей</t>
  </si>
  <si>
    <t xml:space="preserve">объем расходов бюджета на осуществление бюджетных инвестиций в объекты капитального строительства муниципальной собственности </t>
  </si>
  <si>
    <t xml:space="preserve">общий объем расходов бюджета </t>
  </si>
  <si>
    <t>объем расходов бюджета, осуществляемых за счет субвенций, предоставляемых из бюджетов бюджетной системы Российской Федерации</t>
  </si>
  <si>
    <t>объем расходов бюджета на осуществление бюджетных инвестиций в объекты капитального строительства  муниципальной собственности, производимые за счет межбюджетных трансфертов на бюджетные инвестиции</t>
  </si>
  <si>
    <t>Пояснительная таблица ОС4 
"Доля бюджетных инвестиций в общем объеме расходов бюджета, процентов"</t>
  </si>
  <si>
    <t>всего кассовые расходы за счет собственных средств</t>
  </si>
  <si>
    <t>всего кассовые расходы за счет МБТ (субсидии, иные) без учета расходов за счет субвенций</t>
  </si>
  <si>
    <t>всего кассовые расходы</t>
  </si>
  <si>
    <t>Наличие утвержденной методики формализованного прогнозирования доходов бюджета по основным налогам и сборам</t>
  </si>
  <si>
    <t>Индикатор ОС6</t>
  </si>
  <si>
    <t>Пояснительная таблица ОС6
"Наличие утвержденной методики формализованного прогнозирования доходов бюджета по основным налогам и сборам"</t>
  </si>
  <si>
    <t>Наименование и дата принятия</t>
  </si>
  <si>
    <t>Ссылка на НПА в сети Интернет</t>
  </si>
  <si>
    <t>Пояснительная таблица ОС7
"Отношение прироста расходов бюджета в отчетном финансовом году, не обеспеченных соответствующим приростом доходов бюджета, к объему расходов, процентов"</t>
  </si>
  <si>
    <t>Объем фактически произведенных расходов бюджета муниципального образования  в отчетном финансовом году</t>
  </si>
  <si>
    <t>Фактический объем доходов бюджета от безвозмездных поступлений из других бюджетов бюджетной системы</t>
  </si>
  <si>
    <t>Объем фактические произведенных расходов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</t>
  </si>
  <si>
    <t xml:space="preserve">Первоначально утвержденный объем расходов бюджета муниципального образования в отчетном финансовом году </t>
  </si>
  <si>
    <t>Первоначально утвержденный объем доходов бюджета муниципального образования от безвозмездных поступлений из других бюджетов бюджетной системы в отчетном финансовом году</t>
  </si>
  <si>
    <t xml:space="preserve">Фактический объем доходов бюджета муниципального образования в отчетном финансовом году </t>
  </si>
  <si>
    <t xml:space="preserve">Первоначально утвержденный объем доходов муниципального образования в отчетном финансовом году </t>
  </si>
  <si>
    <t>Год, предшествующий
 отчетному</t>
  </si>
  <si>
    <t>Отчетный год</t>
  </si>
  <si>
    <t>Индикатор ОС11</t>
  </si>
  <si>
    <t>Пояснительная таблица ОС11
"Прирост объема доходов автономных и бюджетных учреждений от приносящей доход деятельности, процентов"</t>
  </si>
  <si>
    <t>доход автономных учреждений от приносящей доход деятельности</t>
  </si>
  <si>
    <t>доход бюджетных учреждений от приносящей доход деятельности</t>
  </si>
  <si>
    <t>общий объем доходов от приносящей доход деятельности</t>
  </si>
  <si>
    <t>Индикатор ОС14</t>
  </si>
  <si>
    <t>Объем расходов бюджета муниципального образования в I квартале отчетного периода</t>
  </si>
  <si>
    <t>Объем расходов бюджета муниципального образования во II квартале отчетного периода</t>
  </si>
  <si>
    <t>Объем расходов бюджета муниципального образования в III квартале отчетного периода</t>
  </si>
  <si>
    <t>Объем расходов бюджета муниципального образования в IV квартале отчетного периода</t>
  </si>
  <si>
    <t>Объем субсидий, субвенций и иных межбюджетных трансфертов, имеющих целевое назначение, поступивших из федерального и областного бюджетов во II квартале отчетного периода</t>
  </si>
  <si>
    <t>Пояснительная таблица ОС14
"Отклонение объема расходов бюджета муниципального образования в IV квартале от среднего объема расходов за I–III кварталы (без учета субсидий, субвенций и иных межбюджетных трансфертов, имеющих целевое назначение, поступивших из федерального и областного бюджетов), процентов"</t>
  </si>
  <si>
    <t>Объем субсидий, субвенций и иных межбюджетных трансфертов, имеющих целевое назначение, поступивших из федерального и областного бюджетов в I квартале отчетного периода</t>
  </si>
  <si>
    <t>Объем субсидий, субвенций и иных межбюджетных трансфертов, имеющих целевое назначение, поступивших из федерального и областного бюджетов в III квартале отчетного периода</t>
  </si>
  <si>
    <t>Объем субсидий, субвенций и иных межбюджетных трансфертов, имеющих целевое назначение, поступивших из федерального и областного бюджетов в IV квартале отчетного периода</t>
  </si>
  <si>
    <t>стр. 1 - стр. 2</t>
  </si>
  <si>
    <t>стр. 4 - стр. 5</t>
  </si>
  <si>
    <t>стр. 7 - стр. 8</t>
  </si>
  <si>
    <t>стр. 10 - стр. 11</t>
  </si>
  <si>
    <t>ячейка заполняется автоматически</t>
  </si>
  <si>
    <t>Пояснительная таблица ПР1
"Удельный вес расходов бюджета, формируемый в рамках программ в общем объеме расходов, процентов"</t>
  </si>
  <si>
    <t>Индикатор ПР1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</si>
  <si>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</si>
  <si>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</si>
  <si>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</si>
  <si>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</si>
  <si>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</si>
  <si>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</si>
  <si>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</si>
  <si>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</si>
  <si>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</si>
  <si>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</si>
  <si>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</si>
  <si>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Реквизиты правового акта, 
утвердившего программу</t>
  </si>
  <si>
    <t xml:space="preserve">  &lt;-- Для добавления дополнительных строк выделите эту строку и вставьте новую</t>
  </si>
  <si>
    <t>х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</si>
  <si>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</si>
  <si>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</si>
  <si>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</si>
  <si>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</si>
  <si>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</si>
  <si>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</si>
  <si>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</si>
  <si>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</si>
  <si>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</si>
  <si>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</si>
  <si>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</si>
  <si>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Значение, 
тыс. руб.</t>
  </si>
  <si>
    <t xml:space="preserve">Общий объем расходов бюджета </t>
  </si>
  <si>
    <t>Пояснения к заполнению:</t>
  </si>
  <si>
    <t>Индикатор ОС4</t>
  </si>
  <si>
    <t>Индикатор ОС7</t>
  </si>
  <si>
    <t>Пояснительная таблица ПР2
"Доля расходов на осуществление бюджетных инвестиций в рамках программ (рассчитывается без учета межбюджетных трансфертов), процентов"</t>
  </si>
  <si>
    <t>Объект капитального строительства (инвестиционный проект)</t>
  </si>
  <si>
    <t>Наименование программы, предусматривающей осуществление инвестиций 
(при наличии)</t>
  </si>
  <si>
    <t>Реквизиты правового акта, утверждающего  программу (при наличии)</t>
  </si>
  <si>
    <t>Объем расходов бюджета на осуществление инвестиций</t>
  </si>
  <si>
    <t>Объем расходов бюджета на осуществление инвестиций в рамках  программ</t>
  </si>
  <si>
    <t>Индикатор ПР2</t>
  </si>
  <si>
    <t>2</t>
  </si>
  <si>
    <t>Итого по всем объектам капитального строительства</t>
  </si>
  <si>
    <t>1. В таблице должны быть отражены все объекты капитального строительства (инвестиционные проекты), финансировавшиеся из бюджета в отчетном году</t>
  </si>
  <si>
    <t>2. Если расходы на реализацию одной программы полностью или частично учитываются в расходах на реализацию иных программ, в целях расчета такие расходы учитываются только по одному типу программ</t>
  </si>
  <si>
    <t>3. При отсутствии программы, в рамках которой осуществлялись бюджетные инвестиции, поле в столбце 2 оставляется пустым</t>
  </si>
  <si>
    <t>1. Если расходы на реализацию одной программы полностью или частично учитываются в расходах на реализацию иных программ, в целях расчета такие расходы учитываются только по одному типу программ</t>
  </si>
  <si>
    <t>1. При отсутствии утвержденной методики столбцы C и D не заполняются</t>
  </si>
  <si>
    <t>Муниципальные программы, в том числе:</t>
  </si>
  <si>
    <t>Индикатор ПР3</t>
  </si>
  <si>
    <t>Пояснительная таблица ПР3
"Доля руководителей органов местного самоуправления, руководителей учреждений для которых оплата их труда определяется с учетом результатов их профессиональной деятельности, процентов"</t>
  </si>
  <si>
    <t>Количество руководителей органов исполнительной власти муниципального образования, для которых оплата их труда определяется с учетом результатов их профессиональной деятельности</t>
  </si>
  <si>
    <t>чел.</t>
  </si>
  <si>
    <t>Количество руководителей муниципальных учреждений, для которых оплата их труда определяется с учетом результатов их профессиональной деятельности</t>
  </si>
  <si>
    <t>Количество органов исполнительной власти муниципального образования</t>
  </si>
  <si>
    <t>ед.</t>
  </si>
  <si>
    <t xml:space="preserve">Количество муниципальных учреждений </t>
  </si>
  <si>
    <t>1. Показатели, оценивающие результаты профессиональной деятельности руководителей, должны устанавливаться в локальных нормативных актах и трудовых договорах (контрактах)</t>
  </si>
  <si>
    <t>Пояснительная таблица ПА1
"Наличие установленного порядка определения предельных объемов бюджетных ассигнований, доводимых до главных распорядителей бюджетных средств в процессе составления проекта бюджета"</t>
  </si>
  <si>
    <t>Индикатор ПА1</t>
  </si>
  <si>
    <t>Наличие установленного порядка определения предельных объемов бюджетных ассигнований, доводимых до главных распорядителей бюджетных средств в процессе составления проекта бюджета</t>
  </si>
  <si>
    <t>1. При отсутствии утвержденного порядка столбцы C и D не заполняются</t>
  </si>
  <si>
    <t>Пояснительная таблица ПА2
"Доля программ, по которым утвержденный объем финансирования изменился в течение отчетного года более чем на 10 процентов от первоначального, процентов"</t>
  </si>
  <si>
    <t>Индикатор ПА2</t>
  </si>
  <si>
    <t>Итого программ</t>
  </si>
  <si>
    <t>Итого программ с отклонением более 10%</t>
  </si>
  <si>
    <t>3</t>
  </si>
  <si>
    <t>1. В таблице указываются все программы, финансировавшиеся из бюджета муниципального образования</t>
  </si>
  <si>
    <t>2. При отсутствии утвержденной  программы на начало отчетного года в столбцах С и D указываются значения в соответствии с первой редакцией программы</t>
  </si>
  <si>
    <t>Наименование программы</t>
  </si>
  <si>
    <t>Наименование муниципальной программы</t>
  </si>
  <si>
    <t>Утвержденный объем расходов на 31 декабря отчетного года, тыс. рублей</t>
  </si>
  <si>
    <t>Утвержденный объем расходов на 1 января отчетного года, тыс. рублей</t>
  </si>
  <si>
    <t>Абсолютное 
отклонение</t>
  </si>
  <si>
    <t>2.12</t>
  </si>
  <si>
    <t>1.12</t>
  </si>
  <si>
    <t>всего, 
тыс. рублей</t>
  </si>
  <si>
    <t>Пояснительная таблица ПА4
"Доля программ, принятых в отчетном году, проекты которых прошли публичные обсуждения, процентов"</t>
  </si>
  <si>
    <t>Реквизиты нормативного правового акта, утверждающего программу</t>
  </si>
  <si>
    <t xml:space="preserve">Дата проведения публичных слушаний по проекту </t>
  </si>
  <si>
    <t>Всего утвержденных в отчетном году программ</t>
  </si>
  <si>
    <t>- в т.ч. программ, по проектам которых были проведены публичные слушания</t>
  </si>
  <si>
    <t>Индикатор ПА4</t>
  </si>
  <si>
    <t>1. В таблице отражаются все программы, принятые в отчетном году</t>
  </si>
  <si>
    <t>2. В случае, если публичные обсуждения по проекту программы не проводились, столбец D остается пустым, либо указывается значение "нет"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</si>
  <si>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</si>
  <si>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</si>
  <si>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</si>
  <si>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</si>
  <si>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</si>
  <si>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</si>
  <si>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</si>
  <si>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</si>
  <si>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</si>
  <si>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</si>
  <si>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Выдача градостроительного плана земельного участка</t>
  </si>
  <si>
    <t>Индикатор ГУ2</t>
  </si>
  <si>
    <t>Количество муниципальных учреждений, выполнивших муниципальное задание на 100% в отчетном финансовом году</t>
  </si>
  <si>
    <t>Индикатор ГУ3</t>
  </si>
  <si>
    <t>Пояснительная таблица ГУ3
"Доля муниципальных учреждений, выполнивших муниципальное задание на 100 процентов, в общем количестве муниципальных учреждений, которым установлены муниципальные задания, процентов"</t>
  </si>
  <si>
    <t>Индикатор ГУ4</t>
  </si>
  <si>
    <t>Пояснительная таблица ГУ4
"Проведение независимой оценки соответствия качества фактически предоставленных муниципальных услуг утвержденным требованиям к качеству, изучение мнения населения о качестве предоставляемых муниципальных услуг"</t>
  </si>
  <si>
    <t>Наличие нормативного правового акта, утверждающего порядок проведения независимой оценки соответствия качества фактически предоставляемых муниципальных услуг утвержденным требованиям к качеству</t>
  </si>
  <si>
    <t>Отчет о результатах проведения независимой оценки соответствия качества фактически предоставляемых муниципальных услуг утвержденным требованиям к качеству</t>
  </si>
  <si>
    <t>Ссылка на страницу в сети Интернет, на которой размещена соответствующая информация</t>
  </si>
  <si>
    <t>1. При отсутствии информации последний столбец не заполняется</t>
  </si>
  <si>
    <t>2. Индикатор принимает значение "НЕТ" при отсутствии информации хотя бы по одному пункту</t>
  </si>
  <si>
    <t>Пояснительная таблица ИС1
"Размещение информации на официальном сайте муниципального образования"</t>
  </si>
  <si>
    <t>Индикатор ИС1</t>
  </si>
  <si>
    <t xml:space="preserve">Актуальная информация об исполнении бюджета </t>
  </si>
  <si>
    <t>Актуальная редакция решения о бюджете</t>
  </si>
  <si>
    <t>Актуальные редакции муниципальных программ</t>
  </si>
  <si>
    <t>Информация об исполнении муниципальных программ</t>
  </si>
  <si>
    <t xml:space="preserve">Информация об объеме и структуре долга </t>
  </si>
  <si>
    <t xml:space="preserve">Информация об объеме кредиторской задолженности по расходам бюджета </t>
  </si>
  <si>
    <t xml:space="preserve">Последняя версия реестра расходных обязательств </t>
  </si>
  <si>
    <t xml:space="preserve">Материалы и документы, представляемые вместе с проектом бюджета </t>
  </si>
  <si>
    <t>2. При необходимости указания двух и более ссылок в отношение одной категории информации - вставлять через запятую (будет проверена вручную)</t>
  </si>
  <si>
    <t>1. Ссылка в последнем столбце должна обеспечивать переход на страницу специализированного сайта в сети Интернет, на котором размещена соответствующая информация</t>
  </si>
  <si>
    <t>3. При отсутствии размещенной в сети Интернет информации последний столбец не заполняется</t>
  </si>
  <si>
    <t>Пояснительная таблица ИС2
"Предоставление типовых муниципальных услуг в электронной форме с использованием Единого портала государственных и муниципальных услуг (регионального портала государственных и муниципальных услуг), количество услуг"</t>
  </si>
  <si>
    <t>Индикатор ИС2</t>
  </si>
  <si>
    <t>Пояснительная таблица ИС6
"Размещение в сети Интернет брошюры "Бюджет для граждан", разработанной на основе утвержденного решения о бюджете на текущий год и на плановый период"</t>
  </si>
  <si>
    <t>Индикатор ИС6</t>
  </si>
  <si>
    <t>Индикатор ИС8</t>
  </si>
  <si>
    <t>Пояснительная таблица ИС8
"Реализация на территории муниципального образования проектов поддержки местных инициатив, направленных на решение вопросов местного значения при непосредственном участии граждан"</t>
  </si>
  <si>
    <t>Количество реализованных в отчетном периоде проектов поддержки местных инициатив, направленных на решение вопросов местного значения при непосредственном участии граждан</t>
  </si>
  <si>
    <t>Размещение в сети Интернет информации о реализованных в отчетном периоде проектах поддержки местных инициатив, направленных на решение вопросов местного значения при непосредственном участии граждан</t>
  </si>
  <si>
    <t>Значение показателя</t>
  </si>
  <si>
    <t>Пояснительная таблица ИС11
"Успешное участие муниципального образования в федеральных конкурсах по финансовой и бюджетной тематике"</t>
  </si>
  <si>
    <t>Наименование конкурса</t>
  </si>
  <si>
    <t>Номинация</t>
  </si>
  <si>
    <t>Результат участия</t>
  </si>
  <si>
    <t>1. Показатель учитывает успешное участие как самого муниципального образования, так и представителей муниципального образования.</t>
  </si>
  <si>
    <t>2. Участие в конкурсе считается успешным в случае признания муниципального образования (представителя муниципального образования) победителем, призером или лауреатом федерального конкурса по финансовой и бюджетной тематике.</t>
  </si>
  <si>
    <t>3. При отсутствии информации таблица не заполняется.</t>
  </si>
  <si>
    <t>Индикатор ИС11</t>
  </si>
  <si>
    <t>1. При отсутствии реализованных проектов таблица не заполняется</t>
  </si>
  <si>
    <t>Пояснительная таблица ИС5
"Доля органов местного самоуправления муниципального образования, информация о результатах деятельности которых размещена на официальном сайте муниципального образования, процентов"</t>
  </si>
  <si>
    <t>Общее число исполнительных органов МСУ, информация о результатах деятельности которых размещена в сети Интернет</t>
  </si>
  <si>
    <t>Общее число исполнительных органов МСУ</t>
  </si>
  <si>
    <t>Индикатор ИС5</t>
  </si>
  <si>
    <t>Ссылка на страницу в сети Интернет, на которой размещена информация о результатах деятельности за отчетный год (при наличии)</t>
  </si>
  <si>
    <t>1. Информация о результатах деятельности должна быть размещена на сайте администрации и (или) соответствующего органа МСУ</t>
  </si>
  <si>
    <t>2. Информация на сайте в сети Интернет должна содержать плановые и фактические значения показателей, характеризующих реализацию долгосрочных, ведомственных и иных программ, ответственность за реализацию которых закреплена за соответствующими органами</t>
  </si>
  <si>
    <t xml:space="preserve">3. В таблице должны быть отражены все исполнительные органы МСУ </t>
  </si>
  <si>
    <t>4. При отсутствии размещенной в сети Интернет информации о результатах деятельности последний столбец не заполняется</t>
  </si>
  <si>
    <t>Пояснительная таблица ИС4
"Доля муниципальных учреждений, информация о результатах деятельности которых за отчетный год размещена на официальном сайте для размещения информации о государственных (муниципальных) учреждениях, процентов"</t>
  </si>
  <si>
    <t>казенные учреждения</t>
  </si>
  <si>
    <t>бюджетные учреждения</t>
  </si>
  <si>
    <t>автономные учреждения</t>
  </si>
  <si>
    <t>3.1</t>
  </si>
  <si>
    <t>3.2</t>
  </si>
  <si>
    <t xml:space="preserve">Общее число учреждений </t>
  </si>
  <si>
    <t>4</t>
  </si>
  <si>
    <t>5</t>
  </si>
  <si>
    <t>Индикатор ИС4</t>
  </si>
  <si>
    <t xml:space="preserve">1. Информация о результатах деятельности учреждений должна быть размещена на портале bus.gov.ru
</t>
  </si>
  <si>
    <t>2. В таблице должны быть отражены все учреждения (кроме казенных учреждений, являющихся органами МСУ)</t>
  </si>
  <si>
    <t>3. Ссылка в последнем столбце должна обеспечивать переход на страницу сайта, на котором размещен соответствующий отчет о результатах деятельности учреждения</t>
  </si>
  <si>
    <t>4. При отсутствии размещенной в сети Интернет информации о результатах деятельности учреждения последний столбец не заполняется</t>
  </si>
  <si>
    <t>Число учреждений, информация о результатах деятельности которых размещена в сети Интернет</t>
  </si>
  <si>
    <t>Наименование услуги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</si>
  <si>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</si>
  <si>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</si>
  <si>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</si>
  <si>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</si>
  <si>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</si>
  <si>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</si>
  <si>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</si>
  <si>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</si>
  <si>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</si>
  <si>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Выдача разрешений на строительство</t>
  </si>
  <si>
    <t>Выдача разрешений на ввод объектов в эксплуатацию</t>
  </si>
  <si>
    <t>Выдача копий архивных документов</t>
  </si>
  <si>
    <t>Прием заявлений и выдача документов о согласовании переустройства и (или) перепланировки жилого помещения</t>
  </si>
  <si>
    <t>Выдача разрешения на отклонение от предельных параметров разрешенного строительства, реконструкции объектов капитального строительства</t>
  </si>
  <si>
    <t>Прием документов и выдача уведомлений о переводе или об отказе в переводе жилого помещения в нежилое помещение или нежилого помещения в жилое помещение</t>
  </si>
  <si>
    <t>Предоставление информации о порядке предоставления жилищно-коммунальных услуг населению</t>
  </si>
  <si>
    <t>Выдача разрешения на строительство в случае, если строительство объекта капитального строительства планируется осуществить на территориях двух и более поселений в границах муниципального района, и в случае реконструкции объекта капитального строительства, расположенного на территориях двух и более поселений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</si>
  <si>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перевозку тяжеловесных и (или) крупногабаритных грузов</t>
  </si>
  <si>
    <t>Проведение осмотра зданий, сооружений на предмет их технического состояния и надлежащего технического обслуживания в соответствии с требованиями технических регламентов, предъявляемыми к конструктивным и другим характеристикам надежности и безопасности указанных объектов, требованиями проектной документации, выдача рекомендаций о мерах по устранению выявленных нарушений в случаях, предусмотренных Градостроительным кодексом Российской Федерации</t>
  </si>
  <si>
    <t>Принятие решения о подготовке на основании документов территориального планирования документации по планировке территории</t>
  </si>
  <si>
    <t>Выдача разрешения на право организации розничного рынка</t>
  </si>
  <si>
    <t>Установление, прекращение, приостановление, возобновление, расчет, перерасчет и выплата пенсии за выслугу лет гражданам, замещавшим муниципальные должности</t>
  </si>
  <si>
    <t>Выдача разрешения на установку и эксплуатацию рекламной конструкции</t>
  </si>
  <si>
    <t>Выдача 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</si>
  <si>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</si>
  <si>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Выдача выписок из Реестра муниципального имущества Оренбургской области</t>
  </si>
  <si>
    <t>Предоставление в собственность, постоянное (бессрочное) пользование, в безвозмездное пользование, аренду земельных участков, находящихся в собственности муниципального образования, и земельных участков из состава земель, государственная собственность на которые не разграничена, юридическим лицам и гражданам</t>
  </si>
  <si>
    <t>Оформление документов на передачу квартир в собственность граждан (приватизация жилья) по многоквартирным и одноквартирным домам</t>
  </si>
  <si>
    <t>Постановка на учет молодых семей для участия в подпрограмме «Обеспечение жильем молодых семей в Оренбургской области на 2014–2020 годы» государственной программы «Стимулирование развития жилищного строительства в Оренбургской области в 2014–2020 годах»</t>
  </si>
  <si>
    <t>Предоставление социальных выплат на приобретение жилья молодым семьям в рамках подпрограммы «Обеспечение жильем молодых семей в Оренбургской области на 2014–2020 годы»</t>
  </si>
  <si>
    <t>Предоставление социальных выплат на приобретение жилья отдельным категориям молодых семей в рамках подпрограммы «Обеспечение жильем молодых семей в Оренбургской области на 2014–2020 годы»</t>
  </si>
  <si>
    <t>Организация хранения документов Архивного фонда Российской Федерации и других архивных документов</t>
  </si>
  <si>
    <t>Предоставление информации из документов архивного фонда муниципального образования</t>
  </si>
  <si>
    <t>Зачисление детей в общеобразовательные учреждения субъектов Российской Федерации или муниципальные общеобразовательные учреждения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</si>
  <si>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</si>
  <si>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Предоставление услуги по организации и участию обучающихся и воспитанников в спортивно-массовых мероприятиях</t>
  </si>
  <si>
    <t>Постановка на учет граждан в качестве нуждающихся в жилых помещениях, предоставляемых по договорам социального найма</t>
  </si>
  <si>
    <t>Выдача разрешения на условно разрешенный вид использования земельного участка или объекта капитального строительства</t>
  </si>
  <si>
    <t>Утверждение подготовленной на основании документов территориального планирования документации по планировке территории</t>
  </si>
  <si>
    <t>Ссылка на страницу предоставления услуги на Едином портале государственных и муниципальных услуг (региональном портале государственных и муниципальных услуг)</t>
  </si>
  <si>
    <t>Пояснительная таблица ГУ2
"Размещение в сети Интернет данных мониторинга качества финансового управления главных распорядителей бюджетных средств муниципального образования"</t>
  </si>
  <si>
    <t>Размещение в сети Интернет данных мониторинга качества финансового управления главных распорядителей бюджетных средств муниципального образования</t>
  </si>
  <si>
    <t>в т.ч. за счет межбюджетных трансфертов, (субсидии, иные) без учета расходов за счет субвенций
тыс. рублей</t>
  </si>
  <si>
    <t>Количество муниципальных учреждений, которым установлены муниципальные задания в отчетном финансовом году</t>
  </si>
  <si>
    <t>1. Если мониторинг качества финансового управления ГРБС будет завершен позднее 14.04.2018, необходимо написать планируемую дату завершения мониторинга, а также поставить ссылку на раздел сайта, в котором будут размещены результаты мониторинга</t>
  </si>
  <si>
    <t>Наименование органа местного самоуправления</t>
  </si>
  <si>
    <t>в т.ч. за счет субсидий из бюджетов бюджетной системы и средств на софинансирование субсидий</t>
  </si>
  <si>
    <t>Фактическая сумма изменения остатков средств на счетах по учету средств бюджета в отчетном финансовом году</t>
  </si>
  <si>
    <t>Первоначально утвержденная сумма изменения остатков средств на счетах по учету средств бюджета в отчетном финансовом году</t>
  </si>
  <si>
    <t>Пояснительная таблица ГУ1
"Доля услуг по осуществлению юридически значимых действий, предоставляемых в электронной форме, процентов"</t>
  </si>
  <si>
    <t>Наименование услуги по осуществлению юридически значимых действий</t>
  </si>
  <si>
    <t>Реквизиты правового акта, утверждающего административный регламент предоставления  услуги</t>
  </si>
  <si>
    <t>Уровень предоставления услуги в электронной форме (от 0 до 5)</t>
  </si>
  <si>
    <t>Количество услуг по осуществлению юридически значимых действий, включенных в реестр услуг в соответствии с федеральным законом №210-ФЗ от 27.07.2010</t>
  </si>
  <si>
    <t xml:space="preserve"> - в т.ч. услуг, предоставляемых в электронном виде и не предполагающих необходимости личного контакта потребителя с организацией, предоставляющей услугу (5-й уровень предоставления услуг в электронной форме)</t>
  </si>
  <si>
    <t>Индикатор ГУ1</t>
  </si>
  <si>
    <t xml:space="preserve">1. В таблице должны быть отражены все услуги по осуществлению юридически значимых действий, предоставляемые органами МСУ, включенные в реестр услуг </t>
  </si>
  <si>
    <t>2. Уровень предоставления услуг в электронной форме (последний столбец) указывается в соответствии с Системным проектом формирования в Российской Федерации электронного правительства</t>
  </si>
  <si>
    <t>3. Информация таблицы заполняется по состоянию на 31 декабря отчетного года</t>
  </si>
  <si>
    <t>Размещение в сети Интернет брошюры "Бюджет для граждан", разработанной на основе отчета об исполнении бюджета за 2017 год</t>
  </si>
  <si>
    <t>Размещение в сети Интернет брошюры "Бюджет для граждан", разработанной на основе утвержденного решения о бюджете на 2019 год и на плановый период 2020 и 2021 годов</t>
  </si>
  <si>
    <t>Пояснительная таблица ИС7
"Размещение в сети Интернет брошюры "Бюджет для граждан", разработанной на основе  отчета об исполнении бюджета за отчетный год "</t>
  </si>
  <si>
    <t>Пояснительная таблица ИС12
"Количество публикаций сотрудников финансовых органов муниципальных образований в средствах массовой информации федерального уровня "</t>
  </si>
  <si>
    <t>Индикатор ИС7</t>
  </si>
  <si>
    <t>Индикатор ИС12</t>
  </si>
  <si>
    <t>Наименование СМИ федерального уровня</t>
  </si>
  <si>
    <t>Номер выпуска, дата и (или) год</t>
  </si>
  <si>
    <r>
      <t xml:space="preserve">В случае, если в сети Интернет отсутствует публикация, необходимо в </t>
    </r>
    <r>
      <rPr>
        <b/>
        <sz val="11"/>
        <color theme="1"/>
        <rFont val="Calibri"/>
        <family val="2"/>
        <charset val="204"/>
        <scheme val="minor"/>
      </rPr>
      <t>электронном виде</t>
    </r>
    <r>
      <rPr>
        <sz val="11"/>
        <color theme="1"/>
        <rFont val="Calibri"/>
        <family val="2"/>
        <charset val="204"/>
        <scheme val="minor"/>
      </rPr>
      <t xml:space="preserve"> в составе материалов к оценке качества управления муниципальными финансами направить в министерство финансов области отсканированную статью (в графе ссылка необходимо указать "Направлена в электронном виде")</t>
    </r>
  </si>
  <si>
    <t>Постановление администрации Соль-Илецкого городского округа от 11.11.16г.№3354-п "Об утверждении методики прогнозирования поступлений доходов в  бюджет  муниципального образования Соль-Илецкий городской округ в части доходов, в отношении которых администрация Соль-Илецкого городского округа наделена полномочиями главного администратора доходов бюджета "</t>
  </si>
  <si>
    <t>http://raifosol.ucoz.ru/postanovlenie_metodika_prognozirovanija_administra.docx</t>
  </si>
  <si>
    <t>Приказ финансового управления администрации Соль-Илецкого городского округа от 05.09.16г.№50 "Об утверждении методики прогнозирования поступлений доходов в  бюджет  муниципального 
образования Соль-Илецкий городской округ в части доходов, в отношении которых финансовое управление администрации Соль-Илецкого городского округа наделено полномочиями 
главного администратора доходов бюджета  "</t>
  </si>
  <si>
    <t>http://raifosol.ucoz.ru/prikaz_metodika_prognozirovanija_finupravlenie.doc</t>
  </si>
  <si>
    <t>По результатам участия в VI Всероссийском конкурсе "Лучшее муниципальное образование в сфере управления общественными финансами" (2013г.)  Соль-Илецкий район был награжден дипломом в номинации «За высокое качество организации предоставления муниципальных услуг».</t>
  </si>
  <si>
    <t>«За высокое качество организации предоставления муниципальных услуг»</t>
  </si>
  <si>
    <t>диплом</t>
  </si>
  <si>
    <t xml:space="preserve"> По результатам участия в VII Всероссийском конкурсе VII Всероссийском конкурсе "Лучшее муниципальное образование в сфере управления общественными финансами" (2014 год) Соль-Илецкий район   стал призером конкурса и награжден Дипломом II степени Сообщества финансистов России.</t>
  </si>
  <si>
    <t>Диплом II степени</t>
  </si>
  <si>
    <t xml:space="preserve"> По результатам участия в ХI Всероссийском конкурсе ХII Всероссийском конкурсе "Лучшее муниципальное образование в сфере управления общественными финансами" (2018 год) Соль-Илецкийгородской округ  стал призером конкурса и награжден Дипломом II степени Сообщества финансистов России.</t>
  </si>
  <si>
    <t>Журнал "Бюджет"</t>
  </si>
  <si>
    <t>№10 , октябрь 2018 год</t>
  </si>
  <si>
    <t>"Направлена в электронном виде"</t>
  </si>
  <si>
    <t>https://vk.com/narbud_sol</t>
  </si>
  <si>
    <t xml:space="preserve">В августе 2018 года в результате реализации на территории Соль-Илецкого городского округа проекта "Народный бюджет" было отремонтировано дорожное полотно улицы Парковой села Дивнополье Соль-Илецкого городского округа.
</t>
  </si>
  <si>
    <t>http://raifosol.ucoz.ru/index/narodnyj_bjudzhet_sol_ileckogo_gorodskogo_okruga/0-22</t>
  </si>
  <si>
    <t>http://raifosol.ucoz.ru/index/bjudzhet_dlja_grazhdan/0-8</t>
  </si>
  <si>
    <t>Администрация муниципального образования Соль-Илецкий район</t>
  </si>
  <si>
    <t>http://soliletsk.ru/glava-sol-ileczkogo-gorodskogo-okruga.html</t>
  </si>
  <si>
    <t>Финансовый отдел администрации Соль-Илецкого района</t>
  </si>
  <si>
    <t>http://raifosol.ucoz.ru/index/otchet_o_rezultatakh_dejatelnosti_finansovogo_otdela/0-11</t>
  </si>
  <si>
    <t>Районное управление образования</t>
  </si>
  <si>
    <t>Отдел культуры</t>
  </si>
  <si>
    <t>http://www.oksir.ru/index.php?option=com_content&amp;view=article&amp;id=68&amp;Itemid=64</t>
  </si>
  <si>
    <t>Совет депутатов</t>
  </si>
  <si>
    <t>http://soliletsk.ru/inf-o-deytelnosty-soveta-deputatov.html</t>
  </si>
  <si>
    <t>Контрольно-счетная палата</t>
  </si>
  <si>
    <t>http://soliletsk.ru/deyatelnost-kontrolno-schyotnoj-palatyi-sol-ileczkogo-gorodskogo-okruga1.html</t>
  </si>
  <si>
    <t>https://www.gosuslugi.ru/276657</t>
  </si>
  <si>
    <t>https://www.gosuslugi.ru/276998/1/info</t>
  </si>
  <si>
    <t>https://www.gosuslugi.ru/276971/1/info</t>
  </si>
  <si>
    <t>https://www.gosuslugi.ru/278194/1/info</t>
  </si>
  <si>
    <t>https://www.gosuslugi.ru/279380/1/info</t>
  </si>
  <si>
    <t>https://www.gosuslugi.ru/279366/1/info</t>
  </si>
  <si>
    <t>www.gosuslugi.ru/278192/1/info</t>
  </si>
  <si>
    <t>https://www.gosuslugi.ru/279393</t>
  </si>
  <si>
    <t>https://www.gosuslugi.ru/279396/2/info</t>
  </si>
  <si>
    <t>https://www.gosuslugi.ru/279385/2/info</t>
  </si>
  <si>
    <t>https://www.gosuslugi.ru/279386/1/info</t>
  </si>
  <si>
    <t>https://www.gosuslugi.ru/279382/1/info</t>
  </si>
  <si>
    <t>https://www.gosuslugi.ru/278210/2/info</t>
  </si>
  <si>
    <t>https://www.gosuslugi.ru/278209</t>
  </si>
  <si>
    <t>https://www.gosuslugi.ru/278211/1/info</t>
  </si>
  <si>
    <t>https://www.gosuslugi.ru/279381/1/info</t>
  </si>
  <si>
    <t>https://www.gosuslugi.ru/278216/6/info</t>
  </si>
  <si>
    <t>https://www.gosuslugi.ru/279363/1/info</t>
  </si>
  <si>
    <t>https://www.gosuslugi.ru/278207/1/info</t>
  </si>
  <si>
    <t>https://www.gosuslugi.ru/278193/1/info</t>
  </si>
  <si>
    <t>https://www.gosuslugi.ru/278206/1/info</t>
  </si>
  <si>
    <t>https://www.gosuslugi.ru/278218</t>
  </si>
  <si>
    <t>https://www.gosuslugi.ru/278218/1/info</t>
  </si>
  <si>
    <t>http://edu.orb.ru/auth/login</t>
  </si>
  <si>
    <t>https://www.gosuslugi.ru/16465/1/info</t>
  </si>
  <si>
    <t>https://www.gosuslugi.ru/312955/1/info</t>
  </si>
  <si>
    <t>https://www.gosuslugi.ru/217384/1/info</t>
  </si>
  <si>
    <t>https://www.gosuslugi.ru/279373</t>
  </si>
  <si>
    <t>https://www.gosuslugi.ru/10999/1</t>
  </si>
  <si>
    <t>http://soliletsk.ru/monitoring-kachestva-predostavleniya-municzipalnyix-uslug.html</t>
  </si>
  <si>
    <t>Отчет о результатах проведения независимой оценки соответствия качества фактически предоставляемых муниципальных услуг в сфере культуры утвержденным требованиям к качеству</t>
  </si>
  <si>
    <t>http://raifosol.ucoz.ru/docs/fin.menedzhment_za_2017..rar</t>
  </si>
  <si>
    <t>Постановление администрации Соль-Илецкого городского округа №1733-п от 03.06.2016 г.</t>
  </si>
  <si>
    <t>Выдача разрешения на строительство</t>
  </si>
  <si>
    <t>Постановление администрации Соль-Илецкого городского округа  №1978-п от 29.06.2016 г.</t>
  </si>
  <si>
    <t>Выдача  разрешения на ввод объекта в эксплуатацию</t>
  </si>
  <si>
    <t>Постановление администрации Соль-Илецкого городского округа  №2128-п от 12.07.2016 г.</t>
  </si>
  <si>
    <t>Предоставление сведений из информационной системы обеспечения градостроительной деятельности, осуществляемой на территории Соль-Илецкого городского округа</t>
  </si>
  <si>
    <t>Постановление администрации Соль-Илецкого городского округа №2044-п от 04.07.2016 г.</t>
  </si>
  <si>
    <t>Принятие решения о присвоении (аннулировании) адреса объекту адресации</t>
  </si>
  <si>
    <t>Постановление администрации Соль-Илецкого городского округа №2140-п от 14.07.2016 г.</t>
  </si>
  <si>
    <t>Прием заявлений и выдача документов о согласовании переустройства  и (или) перепланировки жилого помещения</t>
  </si>
  <si>
    <t>Постановление администрации Соль-Илецкого городского округа №2142-п от 14.07.2016 г.</t>
  </si>
  <si>
    <t>Выдача разрешения на условно разрешенный  вид использования земельного участка или объекта капитального строительства</t>
  </si>
  <si>
    <t>Постановление администрации Соль-Илецкого городского округа №2127-п от 12.07.2016 г.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</si>
  <si>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строительства, осуществляемых с привлечением средств материнского капитала</t>
  </si>
  <si>
    <t>Постановление администрации Соль-Илецкого городского округа №1980-п от 29.06.2016 г.</t>
  </si>
  <si>
    <t>Подготовка градостроительного заключения о функциональном назначении земельного участка</t>
  </si>
  <si>
    <t>Постановление администрации Соль-Илецкого городского округа №2129-п от 12.07.2016 г.</t>
  </si>
  <si>
    <t>Предоставление решения о согласовании архитектурно-градостроительного облика объекта</t>
  </si>
  <si>
    <t>Постановление администрации Соль-Илецкого городского округа №2143-п от 14.07.2016 г.</t>
  </si>
  <si>
    <t>Подготовка и выдача акта приемочной комиссии, подтверждающего завершение переустройства и (или) перепланировки помещения</t>
  </si>
  <si>
    <t>Постановление администрации Соль-Илецкого городского округа №2141-п от 14.07.2016 г.</t>
  </si>
  <si>
    <t>Выдача разрешения  на отклонение от предельных параметров разрешенного строительства, реконструкции объектов капитального строительства</t>
  </si>
  <si>
    <t>Постановление администрации Соль-Илецкого городского округа №2145-п от 04.07.2016 г.</t>
  </si>
  <si>
    <t>Прием документов и выдача уведомлений  о переводе или об отказе в переводе жилого помещения в нежилое помещение или нежилого помещения в жилое помещение</t>
  </si>
  <si>
    <t>Постановление администрации Соль-Илецкого городского округа №1734-п от 03.06.2016 г.</t>
  </si>
  <si>
    <t xml:space="preserve">Принятие решения о подготовке на основании документов территориального планирования  документации по планировке территории </t>
  </si>
  <si>
    <t>Постановление администрации Соль-Илецкого городского округа №2072-п от 05.07.2016 г.</t>
  </si>
  <si>
    <t xml:space="preserve">Утверждение подготовленной на основании документов территориального планирования  документации по планировке территории </t>
  </si>
  <si>
    <t>Постановление администрации Соль-Илецкого городского округа №2075-п от 05.07.2016 г.</t>
  </si>
  <si>
    <t xml:space="preserve">Выдача разрешений на установку и эксплуатацию рекламных конструкций </t>
  </si>
  <si>
    <t>Постановление администрации Соль-Илецкого городского округа №28-п от 15.01.2018 г.</t>
  </si>
  <si>
    <t>Предоставление в собственность, постоянное бессрочное пользование, в безвозмездное пользование, аренду земельных участков, находящихся в собственности муниципального образования, и  земельных участков из состава земель, государственная собственность на которые не разграничена, юридическим лицам и гражданам</t>
  </si>
  <si>
    <t>Постановление администрации Соль-Илецкого городского округа №29-п от 15.01.2018 г.</t>
  </si>
  <si>
    <t>Утверждение схемы расположения земельного участка, уточнение сведений о земельном участке (изменение и (или) уточнение вида разрешенного использования, адреса, местоположения границ и площади земельного участка)</t>
  </si>
  <si>
    <t>Постановление администрации Соль-Илецкого городского округа №1690-п от 31.05.2016 г.</t>
  </si>
  <si>
    <t>Выдача разрешения на использование земель или земельного участка, находящихся в муниципальной собственности, или государственная собственность на которые не разграничена</t>
  </si>
  <si>
    <t>Постановление администрации Соль-Илецкого городского округа №2921-п от 03.11.2017 г.</t>
  </si>
  <si>
    <t>Заключение соглашения о перераспределении земель и (или) земельных участков, находящихся в муниципальной собственности, или государственная собственность на которые не разграничена и земельных участков, находящихся в частной собственности</t>
  </si>
  <si>
    <t>Постановление администрации Соль-Илецкого городского округа №3758-п от 31.12.2016 г.</t>
  </si>
  <si>
    <t>Предоставление в аренду, безвозмездное пользование, доверительное управление муниципального имущества, находящегося в казне муниципального образования Соль-Илецкий городской округ (за исключением жилых помещений и земельных участков).</t>
  </si>
  <si>
    <t>Постановление администрации Соль-Илецкого городского округа №1706-п от 01.06.2016 г.</t>
  </si>
  <si>
    <t>Постановление администрации Соль-Илецкого городского округа №30-п от 15.01.2018 г.</t>
  </si>
  <si>
    <t>Выдача выписок из реестра муниципального имущества муниципального образования  Соль-Илецкий городской округ Оренбургской области</t>
  </si>
  <si>
    <t>Постановление администрации Соль-Илецкого городского округа №727-п от 30.03.2018 г.</t>
  </si>
  <si>
    <t>Постановление администрации Соль-Илецкого городского округа №726-п от 30.03.2018 г.</t>
  </si>
  <si>
    <t>Постановление администрации Соль-Илецкого городского округа №37-п от 15.01.2018 г.</t>
  </si>
  <si>
    <t>Признание граждан нуждающимися в жилых помещениях</t>
  </si>
  <si>
    <t>Постановление администрации Соль-Илецкого городского округа №1940-п от 24.06.2016 г.</t>
  </si>
  <si>
    <t>Постановка на учет молодых семей для участия в подпрограмме  «Обеспечение жильем молодых семей в Оренбургской области на 2014-2020 годы» государственной программы «Стимулирование развития жилищного строительства в Оренбургской области в 2014-2020 годах»</t>
  </si>
  <si>
    <t>Постановление администрации Соль-Илецкого городского округа №34-п от 15.01.2018 г.</t>
  </si>
  <si>
    <t>Предоставление социальных выплат на приобретение (строительство) жилья отдельным категориям молодых семей в рамках подпрограммы «Обеспечение жильем молодых семей в Оренбургской области на 2014-2020 годы»</t>
  </si>
  <si>
    <t>Постановление администрации Соль-Илецкого городского округа №36-п от 15.01.2018 г.</t>
  </si>
  <si>
    <t>Предоставление социальных выплат на приобретение (строительство) жилья молодым семьям в рамках подпрограммы «Обеспечение жильем молодых семей в Оренбургской области на 2014-2020 годы»</t>
  </si>
  <si>
    <t>Постановление администрации Соль-Илецкого городского округа №35-п от 15.01.2018 г.</t>
  </si>
  <si>
    <t xml:space="preserve">Предоставление информации из документов Архивного фонда Российской Федерации и других архивных документов </t>
  </si>
  <si>
    <t>Постановление администрации Соль-Илецкого городского округа №2943-п от 08.11.2017 г.</t>
  </si>
  <si>
    <t xml:space="preserve">Рассмотрение заявления о признании жилого помещения пригодным (непригодным) для проживания, а также  признание многоквартирного дома аварийным и подлежащим сносу или  реконструкции </t>
  </si>
  <si>
    <t>Постановление администрации Соль-Илецкого городского округа № 1577-п от 24.05.2016 г.</t>
  </si>
  <si>
    <t>Регулирование тарифов на товары и услуги организаций коммунального комплекса,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</si>
  <si>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Постановление администрации Соль-Илецкого городского округа №1456-п от 13.05.2016 г.</t>
  </si>
  <si>
    <t>Выдача юридическим и физическим лицам справок, выписок из похозяйственных книг на территории Соль-Илецкого городского округа</t>
  </si>
  <si>
    <t>Постановление администрации Соль-Илецкого городского округа №2110-п от 08.07.2016 г.</t>
  </si>
  <si>
    <t>Рассмотрение обращений и жалоб граждан по вопросу защиты прав потребителей</t>
  </si>
  <si>
    <t>Постановление администрации Соль-Илецкого городского округа № 1732-п от 03.06.2016.</t>
  </si>
  <si>
    <t>Выдача разрешений на право организации розничного рынка</t>
  </si>
  <si>
    <t xml:space="preserve"> Постановление администрации Соль-Илецкого городского округа № 3437-п от 29.12.2017.</t>
  </si>
  <si>
    <t>https://cloud.mail.ru/public/BRcB/By5FRPoaR</t>
  </si>
  <si>
    <t>Приказ финансового управления от 03.03.2017 №11-а "Об утверждения порядка определения предельных объемов бюджетных ассигнований, доводимых до главных распорядителей средств бюджета Соль-Илецкого городского округа"</t>
  </si>
  <si>
    <t>Постановление администрации Соль-Илецкого городского округа от31.03.2016 №904-п</t>
  </si>
  <si>
    <t>Постановление администрации Соль-Илецкого городского округа от 29.03.2016 №842-п</t>
  </si>
  <si>
    <t>Муниципальная программа «Эффективное управление муниципальными финансами и муниципальным долгом Соль-Илецкого городского округа»</t>
  </si>
  <si>
    <t>Постановление администрации Соль-Илецкого городского округа от 25.03.2016 №779-п</t>
  </si>
  <si>
    <t>Постановление администрации Соль-Илецкого городского округа от 30.03.2016 №886-п</t>
  </si>
  <si>
    <t>Постановление администрации Соль-Илецкого городского округа от 30.03.2016 №880-п</t>
  </si>
  <si>
    <t>Постановление администрации Соль-Илецкого городского округа от 25.03.2016 №777-п</t>
  </si>
  <si>
    <t>Муниципальная программа «Экономическое развитие Соль-Илецкого городского округа» на 2016-2018 годы и на период до 2020 года</t>
  </si>
  <si>
    <t>Постановление администрации Соль-Илецкого городского округа от 30.03.2016 № 887-п</t>
  </si>
  <si>
    <t>Постановление администрации Соль-Илецкого городского округа от 30.03.2016 №883-п</t>
  </si>
  <si>
    <t>Постановление администрации Соль-Илецкого городского округа от30.03.2016 №901-п</t>
  </si>
  <si>
    <t>Постановление администрации Соль-Илецкого городского округа 28.03.2016 №819-п</t>
  </si>
  <si>
    <t>Постановление администрации Соль-Илецкого городского округа от30.03.2016 №882-п</t>
  </si>
  <si>
    <t>2.13</t>
  </si>
  <si>
    <t>Муниципальная программа «Развитие  муниципальной  службы  на  2016-2020 годы»</t>
  </si>
  <si>
    <t>Постановление администрации Соль-Илецкого городского округа от 30.03.2016 №853-п</t>
  </si>
  <si>
    <t>2.14</t>
  </si>
  <si>
    <t>2.15</t>
  </si>
  <si>
    <t>2.16</t>
  </si>
  <si>
    <t>Муниципальная программа «Модернизация объектов коммунальной инфраструктуры Соль-Илецкого городского округа»</t>
  </si>
  <si>
    <t>Постановление администрации Соль-Илецкого городского округа от 14.11.2016 №3373-п</t>
  </si>
  <si>
    <t>2.17</t>
  </si>
  <si>
    <t>Муниципальная программа "Стимулирование развития жилищного строительства в Соль-Илецком городском округе Оренбургской области в 2016-2020гг."</t>
  </si>
  <si>
    <t>Постановление администрации Соль-Илецкого городского округа от 29.03.2016 №822-п</t>
  </si>
  <si>
    <t>2.18</t>
  </si>
  <si>
    <t>Постановление администрации Соль-Илецкого городского округа от 30.03.2016 №884-п</t>
  </si>
  <si>
    <t>2.19</t>
  </si>
  <si>
    <t>2.20</t>
  </si>
  <si>
    <t>Постановление администрации Соль-Илецкого городского округа от 31.03.2016 №906-п</t>
  </si>
  <si>
    <t>2.21</t>
  </si>
  <si>
    <t>Постановление администрации Соль-Илецкого городского округа от 30.03.2016 № 897-п</t>
  </si>
  <si>
    <t>2.22</t>
  </si>
  <si>
    <t>Постановление администрации Соль-Илецкого городского округа от 30.03.2016 №852-п</t>
  </si>
  <si>
    <t>2.23</t>
  </si>
  <si>
    <t>Постановление администрации Соль-Илецкого городского округа от 31.03.2016 №905-п</t>
  </si>
  <si>
    <t>2.24</t>
  </si>
  <si>
    <t>Постановление администрации Соль-Илецкого городского округа от19.07.2017 №2223-п</t>
  </si>
  <si>
    <t>2.25</t>
  </si>
  <si>
    <t>Муниципальная программа «Гармонизация межэтнических и межконфессиональных отношений на территории муниципального образования Соль-Илецкий городской округ Оренбургской области на 2016–2020 годы»</t>
  </si>
  <si>
    <t>2.26</t>
  </si>
  <si>
    <t>Муниципальная программа «Профилактика терроризма и экстремизма на территории Соль-Илецкого городского округа на 2016 - 2020 годы»</t>
  </si>
  <si>
    <t>Постановление администрации Соль-Илецкого городского округа от 31.03.2016 №916-п</t>
  </si>
  <si>
    <t>http://www.oksir.ru/index.php?option=com_content&amp;view=article&amp;id=530&amp;Itemid=123</t>
  </si>
  <si>
    <t>Обеспечение жильем отдельных категорий граждан в Соль-Илецком городской округе на 2016-2020 годы</t>
  </si>
  <si>
    <t>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</t>
  </si>
  <si>
    <t>Управление градостроительной деятельностью и землепользованием на территории  муниципального     образования Соль-Илецкий городской округ</t>
  </si>
  <si>
    <t>постановление администрации Соль-Илецкого городского округа от 10.11.2017 года № 2971-п</t>
  </si>
  <si>
    <t xml:space="preserve">постановление администрации Соль-Илецкого городского округа от 31.03.2016 №905-п </t>
  </si>
  <si>
    <t xml:space="preserve"> «Развитие туризма в Соль-Илецком городском округе"</t>
  </si>
  <si>
    <t xml:space="preserve"> «Стимулирование развития жилищного строительства в Соль-Илецком городском округе  Оренбургской области  в 2016–2020 годах»</t>
  </si>
  <si>
    <t xml:space="preserve">постановление администрации Соль-Илецкого городского округа от 25.03.2016 № 777-п </t>
  </si>
  <si>
    <t>постановление администрации Соль-Илецкого городского округа от 29.03.2016 № 822-п</t>
  </si>
  <si>
    <t>Муниципальное казенное учреждение "Централизованная бухгалтерия учреждений образования Соль-Илецкого городского округа"</t>
  </si>
  <si>
    <t>https://bus.gov.ru/public/print-form/show.html?pfid=27860616</t>
  </si>
  <si>
    <t>Муниципальное казенное учреждение "Информационно-методический центр Соль-Илецкого городского округа"</t>
  </si>
  <si>
    <t>https://bus.gov.ru/public/print-form/show.html?pfid=27835631</t>
  </si>
  <si>
    <t>Муниципальное казенное учреждение "Единая дежурно-диспетчерская служба"</t>
  </si>
  <si>
    <t>https://bus.gov.ru/public/print-form/show.html?pfid=26949587</t>
  </si>
  <si>
    <t>Муниципальное казенное учреждение "Управление городского хозяйства Соль-Илецкого городского округа"</t>
  </si>
  <si>
    <t>https://bus.gov.ru/pub/agency/202128/reports/4824270</t>
  </si>
  <si>
    <t>МКУ "ЦУО"</t>
  </si>
  <si>
    <t>https://bus.gov.ru/pub/agency/2101440/reports</t>
  </si>
  <si>
    <t>1.2.</t>
  </si>
  <si>
    <t>1.3.</t>
  </si>
  <si>
    <t>1.4.</t>
  </si>
  <si>
    <t>1.5.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</si>
  <si>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</si>
  <si>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Проведены  работы по подготовке документации для утверждения и внесения изменений ГП и ПзиЗ</t>
  </si>
  <si>
    <t>Реконструкция главной канализационно-насосной станции (КНС) города Соль-Илецка Оренбургской области</t>
  </si>
  <si>
    <t xml:space="preserve">«Проектирование и строительство объекта «Строительство водопровода от станции 2-го подъема до микрорайона «Северный» в г. Соль-Илецк Оренбургской области», </t>
  </si>
  <si>
    <t>Журнал" Агропромышленное Оренбуржье"</t>
  </si>
  <si>
    <t>Муниципальное автономное учреждение "Туристско-информационный центр"</t>
  </si>
  <si>
    <t>https://bus.gov.ru/pub/agency/202045/reports/4852184</t>
  </si>
  <si>
    <t>Муниципальное автономное учреждение Соль-Илецкого городского округа "Многофункциональный центр предоставления государственных и муниципальных услуг"</t>
  </si>
  <si>
    <t>https://bus.gov.ru/pub/agency/266552/reports/4795641</t>
  </si>
  <si>
    <t>Муниципальное автономное учреждение "Физкультурно-спортивный центр"</t>
  </si>
  <si>
    <t>https://bus.gov.ru/pub/agency/486267/reports/4817127</t>
  </si>
  <si>
    <t>муниципальное общеобразовательное автономное учреждение "Ветлянская средняя общеобразовательная школа" Соль-Илецкого городского округа Оренбургской области</t>
  </si>
  <si>
    <t>https://bus.gov.ru/public/print-form/show.html?pfid=27039842</t>
  </si>
  <si>
    <t>муниципальное общеобразовательное автономное учреждение "Григорьевская средняя общеобразовательная школа" Соль-Илецкого городского округа Оренбургской области</t>
  </si>
  <si>
    <t>https://bus.gov.ru/public/print-form/show.html?pfid=27066033</t>
  </si>
  <si>
    <t>муниципальное общеобразовательное бюджетное учреждение "Шахтная средняя общеобразовательная школа" Соль-Илецкого городского округа Оренбургской области</t>
  </si>
  <si>
    <t>https://bus.gov.ru/public/print-form/show.html?pfid=27018006</t>
  </si>
  <si>
    <t>муниципальное общеобразовательное автономное учреждение "Средняя общеобразовательная школа №4 г. Соль-Илецка" Оренбургской области</t>
  </si>
  <si>
    <t>https://bus.gov.ru/public/print-form/show.html?pfid=27077012</t>
  </si>
  <si>
    <t>муниципальное общеобразовательное автономное учреждение "Средняя общеобразовательная школа №5 г. Соль - Илецка" Оренбургской области</t>
  </si>
  <si>
    <t>https://bus.gov.ru/public/print-form/show.html?pfid=27093805</t>
  </si>
  <si>
    <t>муниципальное дошкольное образовательное автономное учреждение "Детский сад №5 "Радуга" г. Соль-Илецка Оренбургской области</t>
  </si>
  <si>
    <t>https://bus.gov.ru/public/print-form/show.html?pfid=27045579</t>
  </si>
  <si>
    <t>МУНИЦИПАЛЬНОЕ ДОШКОЛЬНОЕ ОБРАЗОВАТЕЛЬНОЕ АВТОНОМНОЕ УЧРЕЖДЕНИЕ "ДЕТСКИЙ САД № 8 Г.СОЛЬ-ИЛЕЦКА" ОРЕНБУРГСКОЙ ОБЛАСТИ</t>
  </si>
  <si>
    <t>https://bus.gov.ru/public/print-form/show.html?pfid=27068759</t>
  </si>
  <si>
    <t>МУНИЦИПАЛЬНОЕ ДОШКОЛЬНОЕ ОБРАЗОВАТЕЛЬНОЕ АВТОНОМНОЕ УЧРЕЖДЕНИЕ "ДЕТСКИЙ САД №11 "ПЧЕЛКА" Г.СОЛЬ-ИЛЕЦКА ОРЕНБУРГСКОЙ ОБЛАСТИ</t>
  </si>
  <si>
    <t>https://bus.gov.ru/public/print-form/show.html?pfid=27870402</t>
  </si>
  <si>
    <t>муниципальное дошкольное образовательное автономное учреждение "Детский сад" с.Григорьевка Соль-Илецкого городского округа Оренбургской области</t>
  </si>
  <si>
    <t>https://bus.gov.ru/public/print-form/show.html?pfid=27052300</t>
  </si>
  <si>
    <t>муниципальное дошкольное образовательное автономное учреждение "Детский сад" с.Новоилецк Соль-Илецкого городского округа Оренбургской области</t>
  </si>
  <si>
    <t>https://bus.gov.ru/public/print-form/show.html?pfid=23727561</t>
  </si>
  <si>
    <t>муниципальное дошкольное образовательное автономное учреждение "Детский сад" с. Линевка Соль-Илецкого городского округа Оренбургской области</t>
  </si>
  <si>
    <t>https://bus.gov.ru/public/print-form/show.html?pfid=27590415</t>
  </si>
  <si>
    <t>МУНИЦИПАЛЬНОЕ ДОШКОЛЬНОЕ ОБРАЗОВАТЕЛЬНОЕ АВТОНОМНОЕ УЧРЕЖДЕНИЕ "ДЕТСКИЙ САД "КАРУСЕЛЬКА" С. КУМАКСКОЕ СОЛЬ-ИЛЕЦКОГО ГОРОДСКОГО ОКРУГА ОРЕНБУРГСКОЙ ОБЛАСТИ</t>
  </si>
  <si>
    <t>https://bus.gov.ru/public/print-form/show.html?pfid=27067348</t>
  </si>
  <si>
    <t>МУНИЦИПАЛЬНОЕ ДОШКОЛЬНОЕ ОБРАЗОВАТЕЛЬНОЕ АВТОНОМНОЕ УЧРЕЖДЕНИЕ "ДЕТСКИЙ САД "ЧЕБУРАШКА" П.КИРПИЧНЫЙ ЗАВОД" СОЛЬ-ИЛЕЦКОГО ГОРОДСКОГО ОКРУГА ОРЕНБУРГСКОЙ ОБЛАСТИ</t>
  </si>
  <si>
    <t>https://bus.gov.ru/public/print-form/show.html?pfid=27068159</t>
  </si>
  <si>
    <t>МУНИЦИПАЛЬНОЕ ДОШКОЛЬНОЕ ОБРАЗОВАТЕЛЬНОЕ АВТОНОМНОЕ УЧРЕЖДЕНИЕ "ДЕТСКИЙ САД" С. ЕЛШАНКА СОЛЬ-ИЛЕЦКОГО городского округа ОРЕНБУРГСКОЙ ОБЛАСТИ</t>
  </si>
  <si>
    <t>https://bus.gov.ru/public/print-form/show.html?pfid=27058944</t>
  </si>
  <si>
    <t>муниципальное общеобразовательное бюджетное учреждение "Ащебутакская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</si>
  <si>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"Боевогорская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</si>
  <si>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"БУРАННАЯ СРЕДНЯЯ ОБЩЕОБРАЗОВАТЕЛЬНАЯ ШКОЛА ИМЕНИ ПОЛЯРНОГО ИССЛЕДОВАТЕЛЯ Г.Е.ЛАЗАРЕВА" СОЛЬ-ИЛЕЦКОГО ГОРОДСКОГО ОКРУГА ОРЕНБУРГСКОЙ ОБЛАСТИ</t>
  </si>
  <si>
    <t>муниципальное образовательное бюджетное учреждение "Дружбинская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</si>
  <si>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"Изобильная средняя общеобразовательная школа имени Героя Советского Союза Вячеслава Александровича Александрова" Соль-Илецкого городского округа Оренбургской области</t>
  </si>
  <si>
    <t>муниципальное общеобразовательное бюджетное учреждение "Казанская основная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</si>
  <si>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"Красномаякская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</si>
  <si>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"Кумакская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</si>
  <si>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"Линёвская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</si>
  <si>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"Маячная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</si>
  <si>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"Мещеряковская средняя общеобразовательная школа" Соль-Илецкого городского округа Оренбургской области</t>
  </si>
  <si>
    <t>муниципальное  общеобразовательное бюджетное учреждение "Михайловская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</si>
  <si>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"Новоилецкая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</si>
  <si>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"Первомайская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</si>
  <si>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"Перовская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</si>
  <si>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"Покровская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</si>
  <si>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"Саратовская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</si>
  <si>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"Тамар-Уткульская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</si>
  <si>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"Троицкая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</si>
  <si>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"Трудовая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</si>
  <si>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"Угольная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</si>
  <si>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"Цвиллингская средняя общеобразовательная школа" Соль-Илецкого городского округа Оренбургской области</t>
  </si>
  <si>
    <t>Муниципальное общеобразовательное бюджетное учреждение "Средняя общеобразовательная школа №1 г.Соль-Илецка" Оренбургской области</t>
  </si>
  <si>
    <t>Муниципальное общеобразовательное бюджетное учреждение "Средняя общеобразовательная школа № 2 г. Соль-Илецка" Оренбургской области</t>
  </si>
  <si>
    <t>Муниципальное общеобразовательное бюджетное учреждение "Средняя общеобразовательная школа №3 г.Соль-Илецка" Оренбургской области</t>
  </si>
  <si>
    <t>муниципальное общеобразовательное бюджетное учреждение "Средняя общеобразовательная школа №7 г.Соль-Илецка" Оренбургской области</t>
  </si>
  <si>
    <t>муниципальное общеобразовательное бюджетное учреждение "Лицей Соль-Илецкого городского округа Оренбургской области</t>
  </si>
  <si>
    <t>муниципальное дошкольное образовательное бюджетное учреждение "Детский сад "Солнышко" с.Ащебутак Соль-Илецкого городского округа Оренбургской области</t>
  </si>
  <si>
    <t>Муниципальное дошкольное образовательное бюджетное учреждение "Детский сад  с.Боевая Гора Соль-Илецкого городского округа Оренбургской области</t>
  </si>
  <si>
    <t>муниципальное дошкольное образовательное бюджетное учреждение "Детский сад "Солнышко" с.Буранное Соль-Илецкого городского округа Оренбургской области</t>
  </si>
  <si>
    <t>Муниципальное дошкольное образовательное бюджетное учреждение "Детский сад общеразвивающего вида с приоритетным осуществлением художественно-эстетического развития воспитанников "Калинка" с.Ветлянка Соль-Илецкого городского округа Оренбургской области</t>
  </si>
  <si>
    <t>Муниципальное дошкольное образовательное бюджетное учреждение "Детский сад  с.Дружба Соль-Илецкого городского округа Оренбургской области</t>
  </si>
  <si>
    <t>Муниципальное дошкольное образовательное бюджетное учреждение "Детский сад  с.Изобильное Соль-Илецкого городского округа Оренбургской области</t>
  </si>
  <si>
    <t>муниципальное дошкольное образовательное бюджетное учреждение "Детский сад "Теремок" с.Малопрудное Соль-Илецкого городского округа Оренбургской области</t>
  </si>
  <si>
    <t>муниципальное дошкольное образовательное бюджетное учреждение "Детский сад "Берёзка" п. Маякское Соль-Илецкого городского округа Оренбургской области</t>
  </si>
  <si>
    <t>Муниципальное дошкольное образовательное бюджетное учреждение "Детский сад "Солнышко" с.Михайловка Соль-Илецкого городского округа Оренбургской области</t>
  </si>
  <si>
    <t>муниципальное дошкольное образовательное бюджетное учреждение "Детский сад "Журавушка" поселка Шахтный Соль-Илецкого городского округа Оренбургской области</t>
  </si>
  <si>
    <t>муниципальное дошкольное образовательное бюджетное учреждение "Детский сад "Василёк" с. Саратовка Соль-Илецкого городского округа Оренбургской области</t>
  </si>
  <si>
    <t>Муниципальное дошкольное образовательное бюджетное учреждение "Детский сад "Ромашка" с.Угольное Соль-Илецкого городского округа Оренбургской области</t>
  </si>
  <si>
    <t>муниципальное дошкольное образовательное бюджетное учреждение "Детский сад общеразвивающего вида №1 "Ромашка" г.Соль-Илецка" Оренбургской области</t>
  </si>
  <si>
    <t>муниципальное дошкольное образовательное бюджетное учреждение "Детский сад общеразвивающего вида №2 "Тополек" г.Соль-Илецка" Оренбургской области</t>
  </si>
  <si>
    <t>Муниципальное дошкольное образовательное бюджетное учреждение "Детский сад №3  "Буратино" г.Соль-Илецка Оренбургской области</t>
  </si>
  <si>
    <t>муниципальное дошкольное образовательное бюджетное учреждение "Детский сад общеразвивающего вида № 4 "Лукоморье" г. Соль-Илецка" Оренбургской области</t>
  </si>
  <si>
    <t>Муниципальное дошкольное образовательное бюджетное учреждение "Детский сад общеразвивающего вида №6 "Малыш" г.Соль-Илецка" Оренбургской области</t>
  </si>
  <si>
    <t>муниципальное дошкольное образовательное бюджетное учреждение "Детский сад комбинированного вида №7 "Солнышко" г. Соль-Илецка" Оренбургской области</t>
  </si>
  <si>
    <t>муниципальное дошкольное образовательное бюджетное учреждение "Детский сад №9 г. Соль-Илецка" Оренбургской области</t>
  </si>
  <si>
    <t>муниципальное дошкольное образовательное бюджетное учреждение "Детский сад №10 г. Соль-Илецка" Оренбургской области</t>
  </si>
  <si>
    <t xml:space="preserve">муниципальное дошкольное образовательное бюджетное учреждение "Детский сад №12 г. Соль-Илецка" Оренбургской области </t>
  </si>
  <si>
    <t xml:space="preserve">муниципальное дошкольное образовательное бюджетное учреждение "Детский сад №13 г. Соль-Илецка" Оренбургской области </t>
  </si>
  <si>
    <t>МУНИЦИПАЛЬНОЕ БЮДЖЕТНОЕ УЧРЕЖДЕНИЕ ДОПОЛНИТЕЛЬНОГО ОБРАЗОВАНИЯ "ЦЕНТР ТВОРЧЕСКОГО РАЗВИТИЯ" СОЛЬ-ИЛЕЦКОГО ГОРОДСКОГО ОКРУГА ОРЕНБУРГСКОЙ ОБЛАСТИ</t>
  </si>
  <si>
    <t>муниципальное образовательное бюджетное учреждение дополнительного образования детей "Детско - юношеская спортивная школа Соль - Илецкого городского округа" Оренбургской области</t>
  </si>
  <si>
    <t>муниципальное образовательное бюджетное учреждение дополнительного образования детей "Детско-юношеская спортивная школа "Самбо-85" г.Соль-Илецка</t>
  </si>
  <si>
    <t>Муниципальное образовательное бюджетное учреждение для детей, нуждающихся в психолого-педагогической и медико-социальной помощи "Центр диагностики и консультирования "Диалог" Соль-Илецкого городского округа Оренбургской области</t>
  </si>
  <si>
    <t>МБУК "ЦБ"</t>
  </si>
  <si>
    <t>МБУК "ЦКР"</t>
  </si>
  <si>
    <t>МБУК "КРАЕВЕДЧЕСКИЙ МУЗЕЙ"</t>
  </si>
  <si>
    <t>МБУК "ДК"</t>
  </si>
  <si>
    <t>МБУК "КДТ"</t>
  </si>
  <si>
    <t>МБУК "КНТ"</t>
  </si>
  <si>
    <t>МБУДО "ДШИ"</t>
  </si>
  <si>
    <t>МБУ "ЦОУК"</t>
  </si>
  <si>
    <t>МБУ "Отдел материально-технического обеспечения"Изменение типа учреждения с казенного на бюджетное Постановление №1616-п от 23.07.2018г</t>
  </si>
  <si>
    <t>https://bus.gov.ru/public/print-form/show.html?pfid=27464004</t>
  </si>
  <si>
    <t>https://bus.gov.ru/public/print-form/show.html?pfid=27497786</t>
  </si>
  <si>
    <t>https://bus.gov.ru/public/print-form/show.html?pfid=27058160</t>
  </si>
  <si>
    <t>https://bus.gov.ru/public/print-form/show.html?pfid=27065469</t>
  </si>
  <si>
    <t>https://bus.gov.ru/public/print-form/show.html?pfid=27135324</t>
  </si>
  <si>
    <t>https://bus.gov.ru/public/print-form/show.html?pfid=27094089</t>
  </si>
  <si>
    <t>https://bus.gov.ru/public/print-form/show.html?pfid=27544378</t>
  </si>
  <si>
    <t>https://bus.gov.ru/public/print-form/show.html?pfid=27073691</t>
  </si>
  <si>
    <t>https://bus.gov.ru/public/print-form/show.html?pfid=27500423</t>
  </si>
  <si>
    <t>https://bus.gov.ru/public/print-form/show.html?pfid=27505401</t>
  </si>
  <si>
    <t>https://bus.gov.ru/public/print-form/show.html?pfid=27043635</t>
  </si>
  <si>
    <t>https://bus.gov.ru/pub/agency/41094/reports/4910600</t>
  </si>
  <si>
    <t>https://bus.gov.ru/public/print-form/show.html?pfid=27460955</t>
  </si>
  <si>
    <t>https://bus.gov.ru/public/print-form/show.html?pfid=27603095</t>
  </si>
  <si>
    <t>https://bus.gov.ru/public/print-form/show.html?pfid=27575292</t>
  </si>
  <si>
    <t>https://bus.gov.ru/public/print-form/show.html?pfid=27269538</t>
  </si>
  <si>
    <t>https://bus.gov.ru/public/print-form/show.html?pfid=27597010</t>
  </si>
  <si>
    <t>https://bus.gov.ru/public/print-form/show.html?pfid=27073421</t>
  </si>
  <si>
    <t>https://bus.gov.ru/public/print-form/show.html?pfid=27643426</t>
  </si>
  <si>
    <t>https://bus.gov.ru/public/print-form/show.html?pfid=27048609</t>
  </si>
  <si>
    <t>https://bus.gov.ru/public/print-form/show.html?pfid=27043944</t>
  </si>
  <si>
    <t>https://bus.gov.ru/public/print-form/show.html?pfid=27027922</t>
  </si>
  <si>
    <t>https://bus.gov.ru/public/print-form/show.html?pfid=27101482</t>
  </si>
  <si>
    <t>https://bus.gov.ru/public/print-form/show.html?pfid=27018499</t>
  </si>
  <si>
    <t>https://bus.gov.ru/public/print-form/show.html?pfid=27548133</t>
  </si>
  <si>
    <t>https://bus.gov.ru/public/print-form/show.html?pfid=27066835</t>
  </si>
  <si>
    <t>https://bus.gov.ru/public/print-form/show.html?pfid=27053092</t>
  </si>
  <si>
    <t>https://bus.gov.ru/pub/agency/206813/reports/3875886</t>
  </si>
  <si>
    <t>https://bus.gov.ru/public/print-form/show.html?pfid=27571049</t>
  </si>
  <si>
    <t>https://bus.gov.ru/public/print-form/show.html?pfid=27052760</t>
  </si>
  <si>
    <t>https://bus.gov.ru/public/print-form/show.html?pfid=27218554</t>
  </si>
  <si>
    <t>https://bus.gov.ru/public/print-form/show.html?pfid=27137654</t>
  </si>
  <si>
    <t>https://bus.gov.ru/public/print-form/show.html?pfid=27070172</t>
  </si>
  <si>
    <t>https://bus.gov.ru/public/print-form/show.html?pfid=27055226</t>
  </si>
  <si>
    <t>https://bus.gov.ru/public/print-form/show.html?pfid=27058353</t>
  </si>
  <si>
    <t>https://bus.gov.ru/public/print-form/show.html?pfid=27600302</t>
  </si>
  <si>
    <t>https://bus.gov.ru/public/print-form/show.html?pfid=27045515</t>
  </si>
  <si>
    <t>https://bus.gov.ru/public/print-form/show.html?pfid=27354113</t>
  </si>
  <si>
    <t>https://bus.gov.ru/public/print-form/show.html?pfid=27044834</t>
  </si>
  <si>
    <t>https://bus.gov.ru/public/print-form/show.html?pfid=27167328</t>
  </si>
  <si>
    <t>https://bus.gov.ru/public/print-form/show.html?pfid=27055283</t>
  </si>
  <si>
    <t>https://bus.gov.ru/public/print-form/show.html?pfid=27367482</t>
  </si>
  <si>
    <t>https://bus.gov.ru/public/print-form/show.html?pfid=27176902</t>
  </si>
  <si>
    <t>https://bus.gov.ru/public/print-form/show.html?pfid=27070529</t>
  </si>
  <si>
    <t>https://bus.gov.ru/public/print-form/show.html?pfid=27055091</t>
  </si>
  <si>
    <t>https://bus.gov.ru/public/print-form/show.html?pfid=27028964</t>
  </si>
  <si>
    <t>https://bus.gov.ru/public/print-form/show.html?pfid=27057156</t>
  </si>
  <si>
    <t>https://bus.gov.ru/public/print-form/show.html?pfid=27148989</t>
  </si>
  <si>
    <t>https://bus.gov.ru/public/print-form/show.html?pfid=27070497</t>
  </si>
  <si>
    <t>https://bus.gov.ru/public/print-form/show.html?pfid=27076905</t>
  </si>
  <si>
    <t>https://bus.gov.ru/public/print-form/show.html?pfid=27063409</t>
  </si>
  <si>
    <t>https://bus.gov.ru/public/print-form/show.html?pfid=27092851</t>
  </si>
  <si>
    <t>https://bus.gov.ru/public/print-form/show.html?pfid=27057899</t>
  </si>
  <si>
    <t>https://bus.gov.ru/public/download/download.html?id=78548021</t>
  </si>
  <si>
    <t>https://bus.gov.ru/public/download/download.html?id=131729034</t>
  </si>
  <si>
    <t>https://bus.gov.ru/public/download/download.html?id=78663324</t>
  </si>
  <si>
    <t>https://bus.gov.ru/public/download/download.html?id=132081730</t>
  </si>
  <si>
    <t>https://bus.gov.ru/public/download/download.html?id=131652562</t>
  </si>
  <si>
    <t>https://bus.gov.ru/public/download/download.html?id=78512826</t>
  </si>
  <si>
    <t>https://bus.gov.ru/public/download/download.html?id=131804991</t>
  </si>
  <si>
    <t>https://bus.gov.ru/public/download/download.html?id=131636521</t>
  </si>
  <si>
    <t>https://bus.gov.ru/public/print-form/show.html?pfid=27067074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</si>
  <si>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</si>
  <si>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</si>
  <si>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</si>
  <si>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</si>
  <si>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</si>
  <si>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</si>
  <si>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</si>
  <si>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</si>
  <si>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</si>
  <si>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</si>
  <si>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</si>
  <si>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</si>
  <si>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</si>
  <si>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3.16.</t>
  </si>
  <si>
    <t>3.17</t>
  </si>
  <si>
    <t>2.7.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</si>
  <si>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</si>
  <si>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</si>
  <si>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</si>
  <si>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</si>
  <si>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</si>
  <si>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</si>
  <si>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</si>
  <si>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</si>
  <si>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</si>
  <si>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</si>
  <si>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</si>
  <si>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</si>
  <si>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</si>
  <si>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</si>
  <si>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</si>
  <si>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</si>
  <si>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</si>
  <si>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</si>
  <si>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</si>
  <si>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</si>
  <si>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</si>
  <si>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</si>
  <si>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</si>
  <si>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</si>
  <si>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</si>
  <si>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</si>
  <si>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</si>
  <si>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</si>
  <si>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</si>
  <si>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2.57.</t>
  </si>
  <si>
    <t>2.58</t>
  </si>
  <si>
    <t>2.59</t>
  </si>
  <si>
    <t>2.60</t>
  </si>
  <si>
    <t>2.61</t>
  </si>
  <si>
    <t>2.62</t>
  </si>
  <si>
    <t>2.63</t>
  </si>
  <si>
    <t>2.64</t>
  </si>
  <si>
    <t>http://raifosol.ucoz.ru/index/ispolnenie_bjudzheta/0-25</t>
  </si>
  <si>
    <t>http://raifosol.ucoz.ru/index/reshenija_soveta_deputatov_o_bjudzhete/0-15</t>
  </si>
  <si>
    <t>http://raifosol.ucoz.ru/index/municipalnyj_dolg/0-17</t>
  </si>
  <si>
    <t>http://raifosol.ucoz.ru/index/informacija_po_kreditorskoj_zadolzhennosti/0-36</t>
  </si>
  <si>
    <t>http://raifosol.ucoz.ru/index/reestr_raskhodnykh_objazatelstv/0-32</t>
  </si>
  <si>
    <t>http://raifosol.ucoz.ru/index/proekt_bjudzheta_na_2013_2014g_g_materialy_k_bjudzhetu/0-12</t>
  </si>
  <si>
    <t>Постановка на учет, выдача направления для зачисления ребенка, в том числе в порядке перевода образовательную организацию, осуществляющую деятельность по образовательной программе дошкольного образования</t>
  </si>
  <si>
    <t>Постановление администрации Соль-Илецкого городского округа №1858-п от 15.08.2018 г.</t>
  </si>
  <si>
    <t>1,32</t>
  </si>
  <si>
    <t>1,33</t>
  </si>
  <si>
    <t>1,34</t>
  </si>
  <si>
    <t>1,35</t>
  </si>
  <si>
    <t>1,36</t>
  </si>
  <si>
    <t>Рассмотрение устных и письменных обращений граждан, принятие по ним решений и направление по ним ответов в установленный законодательством РФ и Оренбургской области срок</t>
  </si>
  <si>
    <t xml:space="preserve"> Постановление администрации Соль-Илецкого городского округа № 1551-п от 16.07.18</t>
  </si>
  <si>
    <t>1.37</t>
  </si>
  <si>
    <t xml:space="preserve">постановление администрации от 15.11.2018 № 2546-п «Об утверждении муниципальной программы «Развитие системы образования Соль-Илецкого городского округа» </t>
  </si>
  <si>
    <t xml:space="preserve">«Развитие системы образования Соль-Илецкого городского округа» </t>
  </si>
  <si>
    <t xml:space="preserve">постановление администрации муниципального образования  Соль-Илецкий городской округ от 01.11.2018              № 2447-п «Об утверждении муниципальной  программы «Содержание и развитие  жилищно-коммунального хозяйства муниципального образования Соль-Илецкий городской округ»  </t>
  </si>
  <si>
    <t xml:space="preserve">«Об утверждении муниципальной  программы «Содержание и развитие  жилищно-коммунального хозяйства муниципального образования Соль-Илецкий городской округ»  </t>
  </si>
  <si>
    <t>http://soliletsk.ru/otchyotyi-o-realizacz.html</t>
  </si>
  <si>
    <t>Муниципальная программа «Развитие культуры и искусства Соль-Илецкого городского округа»</t>
  </si>
  <si>
    <t xml:space="preserve">Муниципальная программа «Развитие  системы образования Соль-Илецкого городского округа на  2016-2020 годы»          </t>
  </si>
  <si>
    <t>Муниципальная программа "Развитие физической культуры, спорта и туризма в  Соль-Илецком городском округе на 2016-2020 годы"</t>
  </si>
  <si>
    <t>Муниципальная программа "Молодежь Соль-Илецкого городского округа на 2016-2020 годы"</t>
  </si>
  <si>
    <t>Муниципальная программа "Развитие туризма в  Соль-Илецком городском округе"</t>
  </si>
  <si>
    <t>Муниципальная программа "Патриотическое воспитание граждан Соль-Илецкого городского округа на 2016-2020 г.г.»</t>
  </si>
  <si>
    <t>Муниципальная программа «Обеспечение жильем молодых семей в Соль-Илецком округе на 2016-2020 годы»</t>
  </si>
  <si>
    <t>Муниципальная программа «Закрепление медицинских кадров в Соль-Илецком городском округе и обеспечение их жильем  на 2016-2019 годы»</t>
  </si>
  <si>
    <t>Муниципальная программа «О противодействии коррупции в Соль-Илецком городском округе»</t>
  </si>
  <si>
    <t>Муниципальная программа «Формирование современной городской среды в Соль-Илецком городском округе Оренбургской области»</t>
  </si>
  <si>
    <t>Муниципальная программа "Благоустройство и озеленение на территории муниципального образования Соль-Илецкий городской округ на 2016-2020 годы"</t>
  </si>
  <si>
    <t>Муниципальная программа «Повышение безопасности дорожного движения Соль-Илецкого городского округа на 2016-2020 годы»</t>
  </si>
  <si>
    <t>Муниципальная программа «Развитие транспортной системы Соль-Илецкого городского округа на 2016-2020 годы»</t>
  </si>
  <si>
    <t>Муниципальная программа "Отходы на 2016 – 2020 годы"</t>
  </si>
  <si>
    <t>Муниципальная программа «Развитие сельского хозяйства и регулирование рынков сельскохозяйственной продукции, сырья и продовольствия Соль-Илецкого городского округа» на 2016-2020 годы</t>
  </si>
  <si>
    <t>Муниципальная программа "Обеспечение жильем отдельных категорий граждан в Соль-Илецком городской округе на 2016-2020 годы"</t>
  </si>
  <si>
    <t xml:space="preserve">Муниципальная программа «Обеспечение деятельности органов местного самоуправления  муниципального образования Соль-Илецкий городской округ» </t>
  </si>
  <si>
    <t>Муниципальная программа «Управление муниципальным имуществом Соль-Илецкого городского округа»</t>
  </si>
  <si>
    <t>Муниципальная программа "Защита населения и территории Соль-Илецкого городского округа от чрезвычайных ситуаций, обеспечение пожарной безопасности и безопасности людей на водных объектах"</t>
  </si>
  <si>
    <t>Муниципальная программа "Управление градостроительной деятельностью и землепользованием на территории  муниципального     образования Соль-Илецкий городской округ"</t>
  </si>
  <si>
    <t>Постановление администрации Соль-Илецкого городского округа от 19.10.2016 №3141-п</t>
  </si>
  <si>
    <t>Постановление администрации Соль-Илецкого городского округа от 13.11.2017№2676-п</t>
  </si>
  <si>
    <t>Постановление администрации Соль-Илецкого городского округа от 10.11.2017 №2970-п</t>
  </si>
  <si>
    <t>Постановление администрации Соль-Илецкого городского округа от 10.11.2017 №2959-п</t>
  </si>
  <si>
    <t>Постановление администрации Соль-Илецкого городского округа от 10.11.2017 №2971-п</t>
  </si>
  <si>
    <t>http://irc2007.ucoz.ru/index/otchetnost/0-138</t>
  </si>
  <si>
    <t>http://soliletsk.ru/municzipalnyie-programmyi-child.html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</si>
</sst>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"/>
    <numFmt numFmtId="165" formatCode="0.0%"/>
    <numFmt numFmtId="166" formatCode="_-* #,##0.0\ _₽_-;\-* #,##0.0\ _₽_-;_-* &quot;-&quot;??\ _₽_-;_-@_-"/>
    <numFmt numFmtId="167" formatCode="_-* #,##0.0\ _₽_-;\-* #,##0.0\ _₽_-;_-* &quot;-&quot;?\ _₽_-;_-@_-"/>
    <numFmt numFmtId="168" formatCode="_-* #,##0\ _₽_-;\-* #,##0\ _₽_-;_-* &quot;-&quot;??\ _₽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b/>
      <sz val="8"/>
      <color theme="5" tint="-0.499984740745262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9"/>
      <color theme="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theme="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5" fontId="2" fillId="2" borderId="4" xfId="1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168" fontId="4" fillId="0" borderId="1" xfId="2" applyNumberFormat="1" applyFont="1" applyBorder="1" applyAlignment="1">
      <alignment vertical="center"/>
    </xf>
    <xf numFmtId="43" fontId="2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8" fontId="4" fillId="0" borderId="1" xfId="2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right" vertical="center" wrapText="1"/>
    </xf>
    <xf numFmtId="164" fontId="6" fillId="0" borderId="1" xfId="3" applyNumberFormat="1" applyBorder="1" applyAlignment="1" applyProtection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64" fontId="6" fillId="0" borderId="1" xfId="3" applyNumberFormat="1" applyBorder="1" applyAlignment="1" applyProtection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6" fillId="4" borderId="1" xfId="3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>
      <alignment horizontal="left" vertical="center" wrapText="1"/>
    </xf>
    <xf numFmtId="14" fontId="6" fillId="4" borderId="1" xfId="3" applyNumberForma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4" fillId="5" borderId="1" xfId="1" applyNumberFormat="1" applyFont="1" applyFill="1" applyBorder="1" applyAlignment="1">
      <alignment horizontal="center" vertical="center"/>
    </xf>
    <xf numFmtId="0" fontId="4" fillId="5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7" fillId="0" borderId="1" xfId="3" applyFont="1" applyBorder="1" applyAlignment="1" applyProtection="1">
      <alignment horizontal="left" vertical="center" wrapText="1"/>
    </xf>
    <xf numFmtId="0" fontId="17" fillId="4" borderId="1" xfId="3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0" fontId="16" fillId="4" borderId="1" xfId="4" applyNumberFormat="1" applyFont="1" applyFill="1" applyBorder="1" applyAlignment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8" fillId="4" borderId="1" xfId="4" applyNumberFormat="1" applyFont="1" applyFill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4" fillId="0" borderId="1" xfId="3" applyFont="1" applyBorder="1" applyAlignment="1" applyProtection="1">
      <alignment horizontal="left" wrapText="1"/>
    </xf>
    <xf numFmtId="0" fontId="14" fillId="0" borderId="1" xfId="3" applyFont="1" applyBorder="1" applyAlignment="1" applyProtection="1">
      <alignment horizontal="left" vertical="top" wrapText="1"/>
    </xf>
    <xf numFmtId="49" fontId="19" fillId="4" borderId="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6" fillId="0" borderId="1" xfId="3" applyNumberFormat="1" applyBorder="1" applyAlignment="1" applyProtection="1">
      <alignment horizontal="left" vertical="center" wrapText="1"/>
    </xf>
    <xf numFmtId="165" fontId="4" fillId="5" borderId="1" xfId="1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49" fontId="20" fillId="4" borderId="1" xfId="2" applyNumberFormat="1" applyFont="1" applyFill="1" applyBorder="1" applyAlignment="1">
      <alignment horizontal="center" vertical="center"/>
    </xf>
    <xf numFmtId="14" fontId="6" fillId="0" borderId="1" xfId="3" applyNumberFormat="1" applyBorder="1" applyAlignment="1" applyProtection="1">
      <alignment horizontal="center" vertical="center" wrapText="1"/>
    </xf>
    <xf numFmtId="0" fontId="12" fillId="0" borderId="0" xfId="0" applyFont="1" applyAlignment="1">
      <alignment vertical="center"/>
    </xf>
    <xf numFmtId="166" fontId="2" fillId="4" borderId="1" xfId="2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66" fontId="15" fillId="0" borderId="1" xfId="2" applyNumberFormat="1" applyFont="1" applyBorder="1" applyAlignment="1">
      <alignment horizontal="center" vertical="center" wrapText="1"/>
    </xf>
    <xf numFmtId="166" fontId="15" fillId="0" borderId="1" xfId="2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6" fontId="7" fillId="0" borderId="1" xfId="2" applyNumberFormat="1" applyFont="1" applyBorder="1" applyAlignment="1">
      <alignment horizontal="center" vertical="center"/>
    </xf>
    <xf numFmtId="166" fontId="7" fillId="0" borderId="1" xfId="2" applyNumberFormat="1" applyFont="1" applyBorder="1" applyAlignment="1">
      <alignment vertical="center"/>
    </xf>
    <xf numFmtId="165" fontId="4" fillId="5" borderId="1" xfId="1" applyNumberFormat="1" applyFont="1" applyFill="1" applyBorder="1" applyAlignment="1">
      <alignment horizontal="right" vertical="center" wrapText="1"/>
    </xf>
    <xf numFmtId="166" fontId="15" fillId="4" borderId="1" xfId="2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165" fontId="4" fillId="4" borderId="3" xfId="1" applyNumberFormat="1" applyFont="1" applyFill="1" applyBorder="1" applyAlignment="1">
      <alignment horizontal="center" vertical="center"/>
    </xf>
    <xf numFmtId="9" fontId="4" fillId="5" borderId="1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22" fillId="4" borderId="1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 vertical="top"/>
    </xf>
    <xf numFmtId="0" fontId="24" fillId="0" borderId="0" xfId="0" applyFont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top" wrapText="1"/>
    </xf>
    <xf numFmtId="166" fontId="2" fillId="4" borderId="5" xfId="2" applyNumberFormat="1" applyFont="1" applyFill="1" applyBorder="1" applyAlignment="1">
      <alignment horizontal="center" vertical="center"/>
    </xf>
    <xf numFmtId="166" fontId="12" fillId="4" borderId="6" xfId="2" applyNumberFormat="1" applyFont="1" applyFill="1" applyBorder="1" applyAlignment="1">
      <alignment horizontal="center" vertical="top"/>
    </xf>
    <xf numFmtId="4" fontId="26" fillId="4" borderId="1" xfId="0" applyNumberFormat="1" applyFont="1" applyFill="1" applyBorder="1" applyAlignment="1">
      <alignment horizontal="center" vertical="top" wrapText="1"/>
    </xf>
    <xf numFmtId="4" fontId="12" fillId="4" borderId="1" xfId="0" applyNumberFormat="1" applyFont="1" applyFill="1" applyBorder="1" applyAlignment="1">
      <alignment horizontal="center" vertical="top" wrapText="1"/>
    </xf>
    <xf numFmtId="43" fontId="2" fillId="0" borderId="3" xfId="2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43" fontId="2" fillId="0" borderId="6" xfId="2" applyFont="1" applyBorder="1" applyAlignment="1">
      <alignment horizontal="center" vertical="center"/>
    </xf>
    <xf numFmtId="4" fontId="23" fillId="4" borderId="1" xfId="0" applyNumberFormat="1" applyFont="1" applyFill="1" applyBorder="1" applyAlignment="1">
      <alignment horizontal="center" wrapText="1"/>
    </xf>
    <xf numFmtId="4" fontId="0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164" fontId="0" fillId="4" borderId="1" xfId="0" applyNumberFormat="1" applyFont="1" applyFill="1" applyBorder="1" applyAlignment="1">
      <alignment horizontal="center" wrapText="1"/>
    </xf>
    <xf numFmtId="165" fontId="2" fillId="0" borderId="3" xfId="1" applyNumberFormat="1" applyFont="1" applyBorder="1" applyAlignment="1">
      <alignment vertical="center"/>
    </xf>
    <xf numFmtId="0" fontId="6" fillId="0" borderId="1" xfId="3" applyBorder="1" applyAlignment="1" applyProtection="1">
      <alignment horizontal="left" vertical="top" wrapText="1"/>
    </xf>
    <xf numFmtId="0" fontId="6" fillId="4" borderId="1" xfId="3" applyFill="1" applyBorder="1" applyAlignment="1" applyProtection="1">
      <alignment horizontal="left" vertical="top" wrapText="1"/>
    </xf>
    <xf numFmtId="0" fontId="14" fillId="0" borderId="1" xfId="3" applyFont="1" applyBorder="1" applyAlignment="1" applyProtection="1">
      <alignment horizontal="left" vertical="center" wrapText="1"/>
    </xf>
    <xf numFmtId="43" fontId="7" fillId="0" borderId="3" xfId="2" applyFont="1" applyBorder="1" applyAlignment="1"/>
    <xf numFmtId="43" fontId="7" fillId="4" borderId="3" xfId="2" applyFont="1" applyFill="1" applyBorder="1" applyAlignment="1"/>
    <xf numFmtId="164" fontId="7" fillId="0" borderId="3" xfId="2" applyNumberFormat="1" applyFont="1" applyBorder="1" applyAlignment="1"/>
    <xf numFmtId="0" fontId="25" fillId="0" borderId="1" xfId="0" applyFont="1" applyBorder="1" applyAlignment="1">
      <alignment wrapText="1"/>
    </xf>
    <xf numFmtId="43" fontId="7" fillId="0" borderId="12" xfId="2" applyFont="1" applyBorder="1" applyAlignment="1"/>
    <xf numFmtId="43" fontId="7" fillId="0" borderId="3" xfId="2" applyFont="1" applyBorder="1" applyAlignment="1">
      <alignment horizontal="right" vertical="center"/>
    </xf>
    <xf numFmtId="43" fontId="7" fillId="0" borderId="3" xfId="2" applyFont="1" applyBorder="1" applyAlignment="1">
      <alignment horizontal="right"/>
    </xf>
    <xf numFmtId="43" fontId="7" fillId="4" borderId="3" xfId="2" applyFont="1" applyFill="1" applyBorder="1" applyAlignment="1">
      <alignment horizontal="right"/>
    </xf>
    <xf numFmtId="168" fontId="4" fillId="4" borderId="1" xfId="2" applyNumberFormat="1" applyFont="1" applyFill="1" applyBorder="1" applyAlignment="1">
      <alignment horizontal="center" vertical="center"/>
    </xf>
    <xf numFmtId="43" fontId="12" fillId="4" borderId="1" xfId="2" applyFont="1" applyFill="1" applyBorder="1" applyAlignment="1"/>
    <xf numFmtId="164" fontId="12" fillId="4" borderId="1" xfId="2" applyNumberFormat="1" applyFont="1" applyFill="1" applyBorder="1" applyAlignment="1"/>
    <xf numFmtId="165" fontId="28" fillId="2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</cellXfs>
  <cellStyles count="5">
    <cellStyle name="Гиперссылка" xfId="3" builtinId="8"/>
    <cellStyle name="Обычный" xfId="0" builtinId="0"/>
    <cellStyle name="Обычный 5" xfId="4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soliletsk.ru/proektyi-npa.html" TargetMode="External"/><Relationship Id="rId1" Type="http://schemas.openxmlformats.org/officeDocument/2006/relationships/hyperlink" Target="http://soliletsk.ru/municzipalnyie-programmyi-child.html/2018/10/15/proekt-mp-razvitie-sistemyi-obrazovaniya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raifosol.ucoz.ru/docs/fin.menedzhment_za_2017..rar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ksir.ru/index.php?option=com_content&amp;view=article&amp;id=530&amp;Itemid=123" TargetMode="External"/><Relationship Id="rId2" Type="http://schemas.openxmlformats.org/officeDocument/2006/relationships/hyperlink" Target="http://soliletsk.ru/monitoring-kachestva-predostavleniya-municzipalnyix-uslug.html" TargetMode="External"/><Relationship Id="rId1" Type="http://schemas.openxmlformats.org/officeDocument/2006/relationships/hyperlink" Target="http://soliletsk.ru/monitoring-kachestva-predostavleniya-municzipalnyix-uslug.html" TargetMode="External"/><Relationship Id="rId4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raifosol.ucoz.ru/index/proekt_bjudzheta_na_2013_2014g_g_materialy_k_bjudzhetu/0-12" TargetMode="External"/><Relationship Id="rId3" Type="http://schemas.openxmlformats.org/officeDocument/2006/relationships/hyperlink" Target="http://soliletsk.ru/otchyotyi-o-realizacz.html" TargetMode="External"/><Relationship Id="rId7" Type="http://schemas.openxmlformats.org/officeDocument/2006/relationships/hyperlink" Target="http://raifosol.ucoz.ru/index/reestr_raskhodnykh_objazatelstv/0-32" TargetMode="External"/><Relationship Id="rId2" Type="http://schemas.openxmlformats.org/officeDocument/2006/relationships/hyperlink" Target="http://raifosol.ucoz.ru/index/reshenija_soveta_deputatov_o_bjudzhete/0-15" TargetMode="External"/><Relationship Id="rId1" Type="http://schemas.openxmlformats.org/officeDocument/2006/relationships/hyperlink" Target="http://raifosol.ucoz.ru/index/ispolnenie_bjudzheta/0-25" TargetMode="External"/><Relationship Id="rId6" Type="http://schemas.openxmlformats.org/officeDocument/2006/relationships/hyperlink" Target="http://raifosol.ucoz.ru/index/informacija_po_kreditorskoj_zadolzhennosti/0-36" TargetMode="External"/><Relationship Id="rId5" Type="http://schemas.openxmlformats.org/officeDocument/2006/relationships/hyperlink" Target="http://raifosol.ucoz.ru/index/municipalnyj_dolg/0-17" TargetMode="External"/><Relationship Id="rId4" Type="http://schemas.openxmlformats.org/officeDocument/2006/relationships/hyperlink" Target="http://soliletsk.ru/municzipalnyie-programmyi-child.html" TargetMode="External"/><Relationship Id="rId9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suslugi.ru/279393" TargetMode="External"/><Relationship Id="rId13" Type="http://schemas.openxmlformats.org/officeDocument/2006/relationships/hyperlink" Target="https://www.gosuslugi.ru/278210/2/info" TargetMode="External"/><Relationship Id="rId18" Type="http://schemas.openxmlformats.org/officeDocument/2006/relationships/hyperlink" Target="https://www.gosuslugi.ru/279363/1/info" TargetMode="External"/><Relationship Id="rId26" Type="http://schemas.openxmlformats.org/officeDocument/2006/relationships/hyperlink" Target="https://www.gosuslugi.ru/16465/1/info" TargetMode="External"/><Relationship Id="rId3" Type="http://schemas.openxmlformats.org/officeDocument/2006/relationships/hyperlink" Target="https://www.gosuslugi.ru/276971/1/info" TargetMode="External"/><Relationship Id="rId21" Type="http://schemas.openxmlformats.org/officeDocument/2006/relationships/hyperlink" Target="https://www.gosuslugi.ru/278206/1/info" TargetMode="External"/><Relationship Id="rId7" Type="http://schemas.openxmlformats.org/officeDocument/2006/relationships/hyperlink" Target="http://www.gosuslugi.ru/278192/1/info" TargetMode="External"/><Relationship Id="rId12" Type="http://schemas.openxmlformats.org/officeDocument/2006/relationships/hyperlink" Target="https://www.gosuslugi.ru/279382/1/info" TargetMode="External"/><Relationship Id="rId17" Type="http://schemas.openxmlformats.org/officeDocument/2006/relationships/hyperlink" Target="https://www.gosuslugi.ru/278216/6/info" TargetMode="External"/><Relationship Id="rId25" Type="http://schemas.openxmlformats.org/officeDocument/2006/relationships/hyperlink" Target="https://www.gosuslugi.ru/279373" TargetMode="External"/><Relationship Id="rId2" Type="http://schemas.openxmlformats.org/officeDocument/2006/relationships/hyperlink" Target="https://www.gosuslugi.ru/276998/1/info" TargetMode="External"/><Relationship Id="rId16" Type="http://schemas.openxmlformats.org/officeDocument/2006/relationships/hyperlink" Target="https://www.gosuslugi.ru/279381/1/info" TargetMode="External"/><Relationship Id="rId20" Type="http://schemas.openxmlformats.org/officeDocument/2006/relationships/hyperlink" Target="https://www.gosuslugi.ru/278193/1/info" TargetMode="External"/><Relationship Id="rId29" Type="http://schemas.openxmlformats.org/officeDocument/2006/relationships/hyperlink" Target="http://edu.orb.ru/auth/login" TargetMode="External"/><Relationship Id="rId1" Type="http://schemas.openxmlformats.org/officeDocument/2006/relationships/hyperlink" Target="https://www.gosuslugi.ru/276657" TargetMode="External"/><Relationship Id="rId6" Type="http://schemas.openxmlformats.org/officeDocument/2006/relationships/hyperlink" Target="https://www.gosuslugi.ru/279366/1/info" TargetMode="External"/><Relationship Id="rId11" Type="http://schemas.openxmlformats.org/officeDocument/2006/relationships/hyperlink" Target="https://www.gosuslugi.ru/279386/1/info" TargetMode="External"/><Relationship Id="rId24" Type="http://schemas.openxmlformats.org/officeDocument/2006/relationships/hyperlink" Target="https://www.gosuslugi.ru/278218/1/info" TargetMode="External"/><Relationship Id="rId5" Type="http://schemas.openxmlformats.org/officeDocument/2006/relationships/hyperlink" Target="https://www.gosuslugi.ru/279380/1/info" TargetMode="External"/><Relationship Id="rId15" Type="http://schemas.openxmlformats.org/officeDocument/2006/relationships/hyperlink" Target="https://www.gosuslugi.ru/278211/1/info" TargetMode="External"/><Relationship Id="rId23" Type="http://schemas.openxmlformats.org/officeDocument/2006/relationships/hyperlink" Target="https://www.gosuslugi.ru/278218" TargetMode="External"/><Relationship Id="rId28" Type="http://schemas.openxmlformats.org/officeDocument/2006/relationships/hyperlink" Target="https://www.gosuslugi.ru/217384/1/info" TargetMode="External"/><Relationship Id="rId10" Type="http://schemas.openxmlformats.org/officeDocument/2006/relationships/hyperlink" Target="https://www.gosuslugi.ru/279385/2/info" TargetMode="External"/><Relationship Id="rId19" Type="http://schemas.openxmlformats.org/officeDocument/2006/relationships/hyperlink" Target="https://www.gosuslugi.ru/278207/1/info" TargetMode="External"/><Relationship Id="rId31" Type="http://schemas.openxmlformats.org/officeDocument/2006/relationships/printerSettings" Target="../printerSettings/printerSettings17.bin"/><Relationship Id="rId4" Type="http://schemas.openxmlformats.org/officeDocument/2006/relationships/hyperlink" Target="https://www.gosuslugi.ru/278194/1/info" TargetMode="External"/><Relationship Id="rId9" Type="http://schemas.openxmlformats.org/officeDocument/2006/relationships/hyperlink" Target="https://www.gosuslugi.ru/279396/2/info" TargetMode="External"/><Relationship Id="rId14" Type="http://schemas.openxmlformats.org/officeDocument/2006/relationships/hyperlink" Target="https://www.gosuslugi.ru/278209" TargetMode="External"/><Relationship Id="rId22" Type="http://schemas.openxmlformats.org/officeDocument/2006/relationships/hyperlink" Target="https://www.gosuslugi.ru/278218" TargetMode="External"/><Relationship Id="rId27" Type="http://schemas.openxmlformats.org/officeDocument/2006/relationships/hyperlink" Target="https://www.gosuslugi.ru/312955/1/info" TargetMode="External"/><Relationship Id="rId30" Type="http://schemas.openxmlformats.org/officeDocument/2006/relationships/hyperlink" Target="https://www.gosuslugi.ru/10999/1" TargetMode="External"/></Relationships>
</file>

<file path=xl/worksheets/_rels/sheet18.xml.rels><?xml version="1.0" encoding="UTF-8" standalone="yes"?>
<Relationships xmlns="http://schemas.openxmlformats.org/package/2006/relationships"><Relationship Id="rId13" Type="http://schemas.openxmlformats.org/officeDocument/2006/relationships/hyperlink" Target="https://bus.gov.ru/public/print-form/show.html?pfid=27052300" TargetMode="External"/><Relationship Id="rId18" Type="http://schemas.openxmlformats.org/officeDocument/2006/relationships/hyperlink" Target="https://bus.gov.ru/public/print-form/show.html?pfid=27058944" TargetMode="External"/><Relationship Id="rId26" Type="http://schemas.openxmlformats.org/officeDocument/2006/relationships/hyperlink" Target="https://bus.gov.ru/public/print-form/show.html?pfid=27065469" TargetMode="External"/><Relationship Id="rId39" Type="http://schemas.openxmlformats.org/officeDocument/2006/relationships/hyperlink" Target="https://bus.gov.ru/public/print-form/show.html?pfid=27597010" TargetMode="External"/><Relationship Id="rId21" Type="http://schemas.openxmlformats.org/officeDocument/2006/relationships/hyperlink" Target="https://bus.gov.ru/pub/agency/266552/reports/4795641" TargetMode="External"/><Relationship Id="rId34" Type="http://schemas.openxmlformats.org/officeDocument/2006/relationships/hyperlink" Target="https://bus.gov.ru/pub/agency/41094/reports/4910600" TargetMode="External"/><Relationship Id="rId42" Type="http://schemas.openxmlformats.org/officeDocument/2006/relationships/hyperlink" Target="https://bus.gov.ru/public/print-form/show.html?pfid=27057899" TargetMode="External"/><Relationship Id="rId47" Type="http://schemas.openxmlformats.org/officeDocument/2006/relationships/hyperlink" Target="https://bus.gov.ru/public/print-form/show.html?pfid=27057156" TargetMode="External"/><Relationship Id="rId50" Type="http://schemas.openxmlformats.org/officeDocument/2006/relationships/hyperlink" Target="https://bus.gov.ru/public/print-form/show.html?pfid=27070529" TargetMode="External"/><Relationship Id="rId55" Type="http://schemas.openxmlformats.org/officeDocument/2006/relationships/hyperlink" Target="https://bus.gov.ru/public/print-form/show.html?pfid=27044834" TargetMode="External"/><Relationship Id="rId63" Type="http://schemas.openxmlformats.org/officeDocument/2006/relationships/hyperlink" Target="https://bus.gov.ru/public/print-form/show.html?pfid=27218554" TargetMode="External"/><Relationship Id="rId68" Type="http://schemas.openxmlformats.org/officeDocument/2006/relationships/hyperlink" Target="https://bus.gov.ru/public/print-form/show.html?pfid=27018499" TargetMode="External"/><Relationship Id="rId76" Type="http://schemas.openxmlformats.org/officeDocument/2006/relationships/hyperlink" Target="https://bus.gov.ru/public/download/download.html?id=131636521" TargetMode="External"/><Relationship Id="rId84" Type="http://schemas.openxmlformats.org/officeDocument/2006/relationships/hyperlink" Target="https://bus.gov.ru/pub/agency/206813/reports/3875886" TargetMode="External"/><Relationship Id="rId7" Type="http://schemas.openxmlformats.org/officeDocument/2006/relationships/hyperlink" Target="https://bus.gov.ru/public/print-form/show.html?pfid=27039842" TargetMode="External"/><Relationship Id="rId71" Type="http://schemas.openxmlformats.org/officeDocument/2006/relationships/hyperlink" Target="https://bus.gov.ru/public/print-form/show.html?pfid=27053092" TargetMode="External"/><Relationship Id="rId2" Type="http://schemas.openxmlformats.org/officeDocument/2006/relationships/hyperlink" Target="https://bus.gov.ru/public/print-form/show.html?pfid=27835631" TargetMode="External"/><Relationship Id="rId16" Type="http://schemas.openxmlformats.org/officeDocument/2006/relationships/hyperlink" Target="https://bus.gov.ru/public/print-form/show.html?pfid=27067348" TargetMode="External"/><Relationship Id="rId29" Type="http://schemas.openxmlformats.org/officeDocument/2006/relationships/hyperlink" Target="https://bus.gov.ru/public/print-form/show.html?pfid=27544378" TargetMode="External"/><Relationship Id="rId11" Type="http://schemas.openxmlformats.org/officeDocument/2006/relationships/hyperlink" Target="https://bus.gov.ru/public/print-form/show.html?pfid=27045579" TargetMode="External"/><Relationship Id="rId24" Type="http://schemas.openxmlformats.org/officeDocument/2006/relationships/hyperlink" Target="https://bus.gov.ru/public/print-form/show.html?pfid=27497786" TargetMode="External"/><Relationship Id="rId32" Type="http://schemas.openxmlformats.org/officeDocument/2006/relationships/hyperlink" Target="https://bus.gov.ru/public/print-form/show.html?pfid=27505401" TargetMode="External"/><Relationship Id="rId37" Type="http://schemas.openxmlformats.org/officeDocument/2006/relationships/hyperlink" Target="https://bus.gov.ru/public/print-form/show.html?pfid=27575292" TargetMode="External"/><Relationship Id="rId40" Type="http://schemas.openxmlformats.org/officeDocument/2006/relationships/hyperlink" Target="https://bus.gov.ru/public/print-form/show.html?pfid=27073421" TargetMode="External"/><Relationship Id="rId45" Type="http://schemas.openxmlformats.org/officeDocument/2006/relationships/hyperlink" Target="https://bus.gov.ru/public/print-form/show.html?pfid=27070497" TargetMode="External"/><Relationship Id="rId53" Type="http://schemas.openxmlformats.org/officeDocument/2006/relationships/hyperlink" Target="https://bus.gov.ru/public/print-form/show.html?pfid=27055283" TargetMode="External"/><Relationship Id="rId58" Type="http://schemas.openxmlformats.org/officeDocument/2006/relationships/hyperlink" Target="https://bus.gov.ru/public/print-form/show.html?pfid=27600302" TargetMode="External"/><Relationship Id="rId66" Type="http://schemas.openxmlformats.org/officeDocument/2006/relationships/hyperlink" Target="https://bus.gov.ru/public/print-form/show.html?pfid=27027922" TargetMode="External"/><Relationship Id="rId74" Type="http://schemas.openxmlformats.org/officeDocument/2006/relationships/hyperlink" Target="https://bus.gov.ru/public/print-form/show.html?pfid=27076905" TargetMode="External"/><Relationship Id="rId79" Type="http://schemas.openxmlformats.org/officeDocument/2006/relationships/hyperlink" Target="https://bus.gov.ru/public/download/download.html?id=78663324" TargetMode="External"/><Relationship Id="rId5" Type="http://schemas.openxmlformats.org/officeDocument/2006/relationships/hyperlink" Target="https://bus.gov.ru/public/print-form/show.html?pfid=26949587" TargetMode="External"/><Relationship Id="rId61" Type="http://schemas.openxmlformats.org/officeDocument/2006/relationships/hyperlink" Target="https://bus.gov.ru/public/print-form/show.html?pfid=27070172" TargetMode="External"/><Relationship Id="rId82" Type="http://schemas.openxmlformats.org/officeDocument/2006/relationships/hyperlink" Target="https://bus.gov.ru/public/download/download.html?id=131804991" TargetMode="External"/><Relationship Id="rId19" Type="http://schemas.openxmlformats.org/officeDocument/2006/relationships/hyperlink" Target="https://bus.gov.ru/public/print-form/show.html?pfid=27870402" TargetMode="External"/><Relationship Id="rId4" Type="http://schemas.openxmlformats.org/officeDocument/2006/relationships/hyperlink" Target="https://bus.gov.ru/pub/agency/202128/reports/4824270" TargetMode="External"/><Relationship Id="rId9" Type="http://schemas.openxmlformats.org/officeDocument/2006/relationships/hyperlink" Target="https://bus.gov.ru/public/print-form/show.html?pfid=27077012" TargetMode="External"/><Relationship Id="rId14" Type="http://schemas.openxmlformats.org/officeDocument/2006/relationships/hyperlink" Target="https://bus.gov.ru/public/print-form/show.html?pfid=23727561" TargetMode="External"/><Relationship Id="rId22" Type="http://schemas.openxmlformats.org/officeDocument/2006/relationships/hyperlink" Target="https://bus.gov.ru/pub/agency/486267/reports/4817127" TargetMode="External"/><Relationship Id="rId27" Type="http://schemas.openxmlformats.org/officeDocument/2006/relationships/hyperlink" Target="https://bus.gov.ru/public/print-form/show.html?pfid=27135324" TargetMode="External"/><Relationship Id="rId30" Type="http://schemas.openxmlformats.org/officeDocument/2006/relationships/hyperlink" Target="https://bus.gov.ru/public/print-form/show.html?pfid=27073691" TargetMode="External"/><Relationship Id="rId35" Type="http://schemas.openxmlformats.org/officeDocument/2006/relationships/hyperlink" Target="https://bus.gov.ru/public/print-form/show.html?pfid=27460955" TargetMode="External"/><Relationship Id="rId43" Type="http://schemas.openxmlformats.org/officeDocument/2006/relationships/hyperlink" Target="https://bus.gov.ru/public/print-form/show.html?pfid=27063409" TargetMode="External"/><Relationship Id="rId48" Type="http://schemas.openxmlformats.org/officeDocument/2006/relationships/hyperlink" Target="https://bus.gov.ru/public/print-form/show.html?pfid=27028964" TargetMode="External"/><Relationship Id="rId56" Type="http://schemas.openxmlformats.org/officeDocument/2006/relationships/hyperlink" Target="https://bus.gov.ru/public/print-form/show.html?pfid=27354113" TargetMode="External"/><Relationship Id="rId64" Type="http://schemas.openxmlformats.org/officeDocument/2006/relationships/hyperlink" Target="https://bus.gov.ru/public/print-form/show.html?pfid=27052760" TargetMode="External"/><Relationship Id="rId69" Type="http://schemas.openxmlformats.org/officeDocument/2006/relationships/hyperlink" Target="https://bus.gov.ru/public/print-form/show.html?pfid=27548133" TargetMode="External"/><Relationship Id="rId77" Type="http://schemas.openxmlformats.org/officeDocument/2006/relationships/hyperlink" Target="https://bus.gov.ru/public/download/download.html?id=78548021" TargetMode="External"/><Relationship Id="rId8" Type="http://schemas.openxmlformats.org/officeDocument/2006/relationships/hyperlink" Target="https://bus.gov.ru/public/print-form/show.html?pfid=27018006" TargetMode="External"/><Relationship Id="rId51" Type="http://schemas.openxmlformats.org/officeDocument/2006/relationships/hyperlink" Target="https://bus.gov.ru/public/print-form/show.html?pfid=27176902" TargetMode="External"/><Relationship Id="rId72" Type="http://schemas.openxmlformats.org/officeDocument/2006/relationships/hyperlink" Target="https://bus.gov.ru/public/print-form/show.html?pfid=27571049" TargetMode="External"/><Relationship Id="rId80" Type="http://schemas.openxmlformats.org/officeDocument/2006/relationships/hyperlink" Target="https://bus.gov.ru/public/download/download.html?id=132081730" TargetMode="External"/><Relationship Id="rId85" Type="http://schemas.openxmlformats.org/officeDocument/2006/relationships/printerSettings" Target="../printerSettings/printerSettings18.bin"/><Relationship Id="rId3" Type="http://schemas.openxmlformats.org/officeDocument/2006/relationships/hyperlink" Target="https://bus.gov.ru/pub/agency/2101440/reports" TargetMode="External"/><Relationship Id="rId12" Type="http://schemas.openxmlformats.org/officeDocument/2006/relationships/hyperlink" Target="https://bus.gov.ru/public/print-form/show.html?pfid=27068759" TargetMode="External"/><Relationship Id="rId17" Type="http://schemas.openxmlformats.org/officeDocument/2006/relationships/hyperlink" Target="https://bus.gov.ru/public/print-form/show.html?pfid=27068159" TargetMode="External"/><Relationship Id="rId25" Type="http://schemas.openxmlformats.org/officeDocument/2006/relationships/hyperlink" Target="https://bus.gov.ru/public/print-form/show.html?pfid=27058160" TargetMode="External"/><Relationship Id="rId33" Type="http://schemas.openxmlformats.org/officeDocument/2006/relationships/hyperlink" Target="https://bus.gov.ru/public/print-form/show.html?pfid=27043635" TargetMode="External"/><Relationship Id="rId38" Type="http://schemas.openxmlformats.org/officeDocument/2006/relationships/hyperlink" Target="https://bus.gov.ru/public/print-form/show.html?pfid=27269538" TargetMode="External"/><Relationship Id="rId46" Type="http://schemas.openxmlformats.org/officeDocument/2006/relationships/hyperlink" Target="https://bus.gov.ru/public/print-form/show.html?pfid=27148989" TargetMode="External"/><Relationship Id="rId59" Type="http://schemas.openxmlformats.org/officeDocument/2006/relationships/hyperlink" Target="https://bus.gov.ru/public/print-form/show.html?pfid=27058353" TargetMode="External"/><Relationship Id="rId67" Type="http://schemas.openxmlformats.org/officeDocument/2006/relationships/hyperlink" Target="https://bus.gov.ru/public/print-form/show.html?pfid=27101482" TargetMode="External"/><Relationship Id="rId20" Type="http://schemas.openxmlformats.org/officeDocument/2006/relationships/hyperlink" Target="https://bus.gov.ru/pub/agency/202045/reports/4852184" TargetMode="External"/><Relationship Id="rId41" Type="http://schemas.openxmlformats.org/officeDocument/2006/relationships/hyperlink" Target="https://bus.gov.ru/public/print-form/show.html?pfid=27643426" TargetMode="External"/><Relationship Id="rId54" Type="http://schemas.openxmlformats.org/officeDocument/2006/relationships/hyperlink" Target="https://bus.gov.ru/public/print-form/show.html?pfid=27167328" TargetMode="External"/><Relationship Id="rId62" Type="http://schemas.openxmlformats.org/officeDocument/2006/relationships/hyperlink" Target="https://bus.gov.ru/public/print-form/show.html?pfid=27137654" TargetMode="External"/><Relationship Id="rId70" Type="http://schemas.openxmlformats.org/officeDocument/2006/relationships/hyperlink" Target="https://bus.gov.ru/public/print-form/show.html?pfid=27066835" TargetMode="External"/><Relationship Id="rId75" Type="http://schemas.openxmlformats.org/officeDocument/2006/relationships/hyperlink" Target="https://bus.gov.ru/public/download/download.html?id=131652562" TargetMode="External"/><Relationship Id="rId83" Type="http://schemas.openxmlformats.org/officeDocument/2006/relationships/hyperlink" Target="https://bus.gov.ru/public/print-form/show.html?pfid=27067074" TargetMode="External"/><Relationship Id="rId1" Type="http://schemas.openxmlformats.org/officeDocument/2006/relationships/hyperlink" Target="https://bus.gov.ru/public/print-form/show.html?pfid=27860616" TargetMode="External"/><Relationship Id="rId6" Type="http://schemas.openxmlformats.org/officeDocument/2006/relationships/hyperlink" Target="https://bus.gov.ru/public/print-form/show.html?pfid=27066033" TargetMode="External"/><Relationship Id="rId15" Type="http://schemas.openxmlformats.org/officeDocument/2006/relationships/hyperlink" Target="https://bus.gov.ru/public/print-form/show.html?pfid=27590415" TargetMode="External"/><Relationship Id="rId23" Type="http://schemas.openxmlformats.org/officeDocument/2006/relationships/hyperlink" Target="https://bus.gov.ru/public/print-form/show.html?pfid=27464004" TargetMode="External"/><Relationship Id="rId28" Type="http://schemas.openxmlformats.org/officeDocument/2006/relationships/hyperlink" Target="https://bus.gov.ru/public/print-form/show.html?pfid=27094089" TargetMode="External"/><Relationship Id="rId36" Type="http://schemas.openxmlformats.org/officeDocument/2006/relationships/hyperlink" Target="https://bus.gov.ru/public/print-form/show.html?pfid=27603095" TargetMode="External"/><Relationship Id="rId49" Type="http://schemas.openxmlformats.org/officeDocument/2006/relationships/hyperlink" Target="https://bus.gov.ru/public/print-form/show.html?pfid=27055091" TargetMode="External"/><Relationship Id="rId57" Type="http://schemas.openxmlformats.org/officeDocument/2006/relationships/hyperlink" Target="https://bus.gov.ru/public/print-form/show.html?pfid=27045515" TargetMode="External"/><Relationship Id="rId10" Type="http://schemas.openxmlformats.org/officeDocument/2006/relationships/hyperlink" Target="https://bus.gov.ru/public/print-form/show.html?pfid=27093805" TargetMode="External"/><Relationship Id="rId31" Type="http://schemas.openxmlformats.org/officeDocument/2006/relationships/hyperlink" Target="https://bus.gov.ru/public/print-form/show.html?pfid=27500423" TargetMode="External"/><Relationship Id="rId44" Type="http://schemas.openxmlformats.org/officeDocument/2006/relationships/hyperlink" Target="https://bus.gov.ru/public/print-form/show.html?pfid=27092851" TargetMode="External"/><Relationship Id="rId52" Type="http://schemas.openxmlformats.org/officeDocument/2006/relationships/hyperlink" Target="https://bus.gov.ru/public/print-form/show.html?pfid=27367482" TargetMode="External"/><Relationship Id="rId60" Type="http://schemas.openxmlformats.org/officeDocument/2006/relationships/hyperlink" Target="https://bus.gov.ru/public/print-form/show.html?pfid=27055226" TargetMode="External"/><Relationship Id="rId65" Type="http://schemas.openxmlformats.org/officeDocument/2006/relationships/hyperlink" Target="https://bus.gov.ru/public/print-form/show.html?pfid=27043944" TargetMode="External"/><Relationship Id="rId73" Type="http://schemas.openxmlformats.org/officeDocument/2006/relationships/hyperlink" Target="https://bus.gov.ru/public/print-form/show.html?pfid=27048609" TargetMode="External"/><Relationship Id="rId78" Type="http://schemas.openxmlformats.org/officeDocument/2006/relationships/hyperlink" Target="https://bus.gov.ru/public/download/download.html?id=131729034" TargetMode="External"/><Relationship Id="rId81" Type="http://schemas.openxmlformats.org/officeDocument/2006/relationships/hyperlink" Target="https://bus.gov.ru/public/download/download.html?id=78512826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soliletsk.ru/deyatelnost-kontrolno-schyotnoj-palatyi-sol-ileczkogo-gorodskogo-okruga1.html" TargetMode="External"/><Relationship Id="rId7" Type="http://schemas.openxmlformats.org/officeDocument/2006/relationships/printerSettings" Target="../printerSettings/printerSettings19.bin"/><Relationship Id="rId2" Type="http://schemas.openxmlformats.org/officeDocument/2006/relationships/hyperlink" Target="http://soliletsk.ru/glava-sol-ileczkogo-gorodskogo-okruga.html" TargetMode="External"/><Relationship Id="rId1" Type="http://schemas.openxmlformats.org/officeDocument/2006/relationships/hyperlink" Target="http://raifosol.ucoz.ru/index/otchet_o_rezultatakh_dejatelnosti_finansovogo_otdela/0-11" TargetMode="External"/><Relationship Id="rId6" Type="http://schemas.openxmlformats.org/officeDocument/2006/relationships/hyperlink" Target="http://www.oksir.ru/index.php?option=com_content&amp;view=article&amp;id=68&amp;Itemid=64" TargetMode="External"/><Relationship Id="rId5" Type="http://schemas.openxmlformats.org/officeDocument/2006/relationships/hyperlink" Target="http://soliletsk.ru/inf-o-deytelnosty-soveta-deputatov.html" TargetMode="External"/><Relationship Id="rId4" Type="http://schemas.openxmlformats.org/officeDocument/2006/relationships/hyperlink" Target="http://irc2007.ucoz.ru/index/otchetnost/0-13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raifosol.ucoz.ru/prikaz_metodika_prognozirovanija_finupravlenie.doc" TargetMode="External"/><Relationship Id="rId1" Type="http://schemas.openxmlformats.org/officeDocument/2006/relationships/hyperlink" Target="http://raifosol.ucoz.ru/postanovlenie_metodika_prognozirovanija_administra.docx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raifosol.ucoz.ru/index/bjudzhet_dlja_grazhdan/0-8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raifosol.ucoz.ru/index/bjudzhet_dlja_grazhdan/0-8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://raifosol.ucoz.ru/index/narodnyj_bjudzhet_sol_ileckogo_gorodskogo_okruga/0-22" TargetMode="External"/><Relationship Id="rId1" Type="http://schemas.openxmlformats.org/officeDocument/2006/relationships/hyperlink" Target="https://vk.com/narbud_sol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cloud.mail.ru/public/BRcB/By5FRPo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view="pageBreakPreview" zoomScaleNormal="85" zoomScaleSheetLayoutView="100" workbookViewId="0">
      <selection activeCell="B19" sqref="B19"/>
    </sheetView>
  </sheetViews>
  <sheetFormatPr defaultColWidth="9.140625" defaultRowHeight="15" x14ac:dyDescent="0.25"/>
  <cols>
    <col min="1" max="1" width="6.42578125" style="2" customWidth="1"/>
    <col min="2" max="2" width="85.7109375" style="2" customWidth="1"/>
    <col min="3" max="3" width="12.7109375" style="2" bestFit="1" customWidth="1"/>
    <col min="4" max="4" width="21.42578125" style="2" customWidth="1"/>
    <col min="5" max="16384" width="9.140625" style="2"/>
  </cols>
  <sheetData>
    <row r="1" spans="1:5" ht="30" customHeight="1" x14ac:dyDescent="0.25">
      <c r="A1" s="135" t="s">
        <v>9</v>
      </c>
      <c r="B1" s="136"/>
      <c r="C1" s="136"/>
      <c r="D1" s="136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5" t="s">
        <v>0</v>
      </c>
      <c r="B3" s="5" t="s">
        <v>1</v>
      </c>
      <c r="C3" s="5" t="s">
        <v>2</v>
      </c>
      <c r="D3" s="5" t="s">
        <v>3</v>
      </c>
      <c r="E3" s="1"/>
    </row>
    <row r="4" spans="1:5" ht="21" x14ac:dyDescent="0.25">
      <c r="A4" s="3">
        <v>1</v>
      </c>
      <c r="B4" s="10" t="s">
        <v>5</v>
      </c>
      <c r="C4" s="3" t="s">
        <v>4</v>
      </c>
      <c r="D4" s="74">
        <v>28004.799999999999</v>
      </c>
      <c r="E4" s="1" t="s">
        <v>10</v>
      </c>
    </row>
    <row r="5" spans="1:5" ht="21" x14ac:dyDescent="0.25">
      <c r="A5" s="3">
        <v>2</v>
      </c>
      <c r="B5" s="10" t="s">
        <v>8</v>
      </c>
      <c r="C5" s="3" t="s">
        <v>4</v>
      </c>
      <c r="D5" s="74">
        <v>0</v>
      </c>
      <c r="E5" s="1" t="s">
        <v>11</v>
      </c>
    </row>
    <row r="6" spans="1:5" x14ac:dyDescent="0.25">
      <c r="A6" s="3">
        <v>3</v>
      </c>
      <c r="B6" s="10" t="s">
        <v>6</v>
      </c>
      <c r="C6" s="3" t="s">
        <v>4</v>
      </c>
      <c r="D6" s="74">
        <v>1097854.5</v>
      </c>
      <c r="E6" s="1"/>
    </row>
    <row r="7" spans="1:5" ht="21" x14ac:dyDescent="0.25">
      <c r="A7" s="3">
        <v>4</v>
      </c>
      <c r="B7" s="10" t="s">
        <v>7</v>
      </c>
      <c r="C7" s="3" t="s">
        <v>4</v>
      </c>
      <c r="D7" s="74">
        <v>429863.4</v>
      </c>
      <c r="E7" s="1" t="s">
        <v>12</v>
      </c>
    </row>
    <row r="8" spans="1:5" x14ac:dyDescent="0.25">
      <c r="A8" s="5">
        <v>5</v>
      </c>
      <c r="B8" s="8" t="s">
        <v>78</v>
      </c>
      <c r="C8" s="9"/>
      <c r="D8" s="134">
        <f>IF(AND(COUNT(D4:D7)=4,(D6-D7)&lt;&gt;0),(D4+D5)/(D6-D7),"")</f>
        <v>4.192391186050233E-2</v>
      </c>
      <c r="E8" s="1"/>
    </row>
    <row r="11" spans="1:5" x14ac:dyDescent="0.25">
      <c r="D11" s="32"/>
    </row>
    <row r="12" spans="1:5" x14ac:dyDescent="0.25">
      <c r="D12" s="32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28" zoomScaleNormal="85" zoomScaleSheetLayoutView="100" workbookViewId="0">
      <selection activeCell="D5" sqref="D5:D31"/>
    </sheetView>
  </sheetViews>
  <sheetFormatPr defaultColWidth="9.140625" defaultRowHeight="15" x14ac:dyDescent="0.25"/>
  <cols>
    <col min="1" max="1" width="6.42578125" style="2" customWidth="1"/>
    <col min="2" max="2" width="43.5703125" style="2" customWidth="1"/>
    <col min="3" max="3" width="12.5703125" style="2" bestFit="1" customWidth="1"/>
    <col min="4" max="4" width="23.42578125" style="2" bestFit="1" customWidth="1"/>
    <col min="5" max="5" width="12.5703125" style="2" bestFit="1" customWidth="1"/>
    <col min="6" max="6" width="23.42578125" style="2" bestFit="1" customWidth="1"/>
    <col min="7" max="7" width="11.5703125" style="2" bestFit="1" customWidth="1"/>
    <col min="8" max="16384" width="9.140625" style="2"/>
  </cols>
  <sheetData>
    <row r="1" spans="1:8" ht="30" customHeight="1" x14ac:dyDescent="0.25">
      <c r="A1" s="135" t="s">
        <v>108</v>
      </c>
      <c r="B1" s="135"/>
      <c r="C1" s="135"/>
      <c r="D1" s="135"/>
      <c r="E1" s="135"/>
      <c r="F1" s="135"/>
      <c r="G1" s="135"/>
    </row>
    <row r="2" spans="1:8" x14ac:dyDescent="0.25">
      <c r="A2" s="1"/>
      <c r="B2" s="1"/>
      <c r="C2" s="1"/>
    </row>
    <row r="3" spans="1:8" ht="24.75" customHeight="1" x14ac:dyDescent="0.25">
      <c r="A3" s="141" t="s">
        <v>0</v>
      </c>
      <c r="B3" s="143" t="s">
        <v>116</v>
      </c>
      <c r="C3" s="139" t="s">
        <v>118</v>
      </c>
      <c r="D3" s="140"/>
      <c r="E3" s="139" t="s">
        <v>117</v>
      </c>
      <c r="F3" s="140"/>
      <c r="G3" s="143" t="s">
        <v>119</v>
      </c>
    </row>
    <row r="4" spans="1:8" ht="52.5" x14ac:dyDescent="0.25">
      <c r="A4" s="142"/>
      <c r="B4" s="145"/>
      <c r="C4" s="51" t="s">
        <v>122</v>
      </c>
      <c r="D4" s="51" t="s">
        <v>255</v>
      </c>
      <c r="E4" s="51" t="s">
        <v>122</v>
      </c>
      <c r="F4" s="11" t="s">
        <v>255</v>
      </c>
      <c r="G4" s="144"/>
    </row>
    <row r="5" spans="1:8" ht="47.25" x14ac:dyDescent="0.25">
      <c r="A5" s="15" t="s">
        <v>50</v>
      </c>
      <c r="B5" s="92" t="s">
        <v>708</v>
      </c>
      <c r="C5" s="115">
        <v>118242.3</v>
      </c>
      <c r="D5" s="132"/>
      <c r="E5" s="115">
        <v>125377.85</v>
      </c>
      <c r="F5" s="123">
        <v>6317</v>
      </c>
      <c r="G5" s="20">
        <f>ABS((E5-F5)/(C5-D5)-1)</f>
        <v>6.9226495086784912E-3</v>
      </c>
    </row>
    <row r="6" spans="1:8" ht="47.25" x14ac:dyDescent="0.25">
      <c r="A6" s="15" t="s">
        <v>51</v>
      </c>
      <c r="B6" s="93" t="s">
        <v>709</v>
      </c>
      <c r="C6" s="115">
        <v>678725.1</v>
      </c>
      <c r="D6" s="132">
        <v>375365.5</v>
      </c>
      <c r="E6" s="115">
        <v>707801.52899999998</v>
      </c>
      <c r="F6" s="123">
        <v>417365.5</v>
      </c>
      <c r="G6" s="20">
        <f t="shared" ref="G6:G31" si="0">ABS((E6-F6)/(C6-D6)-1)</f>
        <v>4.2601490112724294E-2</v>
      </c>
    </row>
    <row r="7" spans="1:8" ht="63" x14ac:dyDescent="0.25">
      <c r="A7" s="15" t="s">
        <v>52</v>
      </c>
      <c r="B7" s="92" t="s">
        <v>407</v>
      </c>
      <c r="C7" s="116">
        <v>14642.7</v>
      </c>
      <c r="D7" s="132"/>
      <c r="E7" s="116">
        <v>17403.631000000001</v>
      </c>
      <c r="F7" s="123">
        <v>3179.6</v>
      </c>
      <c r="G7" s="20">
        <f t="shared" si="0"/>
        <v>2.8592336112875372E-2</v>
      </c>
    </row>
    <row r="8" spans="1:8" ht="63" x14ac:dyDescent="0.25">
      <c r="A8" s="15" t="s">
        <v>53</v>
      </c>
      <c r="B8" s="92" t="s">
        <v>710</v>
      </c>
      <c r="C8" s="116">
        <v>15981</v>
      </c>
      <c r="D8" s="132"/>
      <c r="E8" s="116">
        <v>16484.900000000001</v>
      </c>
      <c r="F8" s="123"/>
      <c r="G8" s="20">
        <f t="shared" si="0"/>
        <v>3.1531193292034354E-2</v>
      </c>
    </row>
    <row r="9" spans="1:8" ht="47.25" x14ac:dyDescent="0.25">
      <c r="A9" s="15" t="s">
        <v>54</v>
      </c>
      <c r="B9" s="92" t="s">
        <v>711</v>
      </c>
      <c r="C9" s="117">
        <v>84</v>
      </c>
      <c r="D9" s="132"/>
      <c r="E9" s="117">
        <v>92</v>
      </c>
      <c r="F9" s="123"/>
      <c r="G9" s="20">
        <f t="shared" si="0"/>
        <v>9.5238095238095344E-2</v>
      </c>
    </row>
    <row r="10" spans="1:8" ht="47.25" x14ac:dyDescent="0.25">
      <c r="A10" s="15" t="s">
        <v>55</v>
      </c>
      <c r="B10" s="92" t="s">
        <v>712</v>
      </c>
      <c r="C10" s="116">
        <v>2427.3000000000002</v>
      </c>
      <c r="D10" s="132">
        <v>800</v>
      </c>
      <c r="E10" s="116">
        <v>1584.3</v>
      </c>
      <c r="F10" s="123"/>
      <c r="G10" s="20">
        <f t="shared" si="0"/>
        <v>2.6424138142936315E-2</v>
      </c>
    </row>
    <row r="11" spans="1:8" ht="63" x14ac:dyDescent="0.25">
      <c r="A11" s="15" t="s">
        <v>56</v>
      </c>
      <c r="B11" s="92" t="s">
        <v>412</v>
      </c>
      <c r="C11" s="115">
        <v>8089.1</v>
      </c>
      <c r="D11" s="132">
        <v>253.1</v>
      </c>
      <c r="E11" s="115">
        <v>9995.1</v>
      </c>
      <c r="F11" s="123">
        <v>2059.1</v>
      </c>
      <c r="G11" s="20">
        <f t="shared" si="0"/>
        <v>1.2761613067891808E-2</v>
      </c>
    </row>
    <row r="12" spans="1:8" ht="63" x14ac:dyDescent="0.25">
      <c r="A12" s="15" t="s">
        <v>57</v>
      </c>
      <c r="B12" s="92" t="s">
        <v>713</v>
      </c>
      <c r="C12" s="117">
        <v>691.6</v>
      </c>
      <c r="D12" s="132"/>
      <c r="E12" s="116">
        <v>1126.81</v>
      </c>
      <c r="F12" s="123"/>
      <c r="G12" s="20">
        <f t="shared" si="0"/>
        <v>0.62927993059571996</v>
      </c>
    </row>
    <row r="13" spans="1:8" ht="47.25" x14ac:dyDescent="0.25">
      <c r="A13" s="15" t="s">
        <v>58</v>
      </c>
      <c r="B13" s="92" t="s">
        <v>714</v>
      </c>
      <c r="C13" s="116">
        <v>6219.1</v>
      </c>
      <c r="D13" s="132"/>
      <c r="E13" s="116">
        <v>6219.1</v>
      </c>
      <c r="F13" s="123"/>
      <c r="G13" s="20">
        <f t="shared" si="0"/>
        <v>0</v>
      </c>
    </row>
    <row r="14" spans="1:8" ht="63" x14ac:dyDescent="0.25">
      <c r="A14" s="15" t="s">
        <v>59</v>
      </c>
      <c r="B14" s="92" t="s">
        <v>715</v>
      </c>
      <c r="C14" s="117">
        <v>96</v>
      </c>
      <c r="D14" s="132"/>
      <c r="E14" s="117">
        <v>96</v>
      </c>
      <c r="F14" s="123"/>
      <c r="G14" s="20">
        <f t="shared" si="0"/>
        <v>0</v>
      </c>
    </row>
    <row r="15" spans="1:8" ht="47.25" x14ac:dyDescent="0.25">
      <c r="A15" s="15" t="s">
        <v>60</v>
      </c>
      <c r="B15" s="92" t="s">
        <v>716</v>
      </c>
      <c r="C15" s="117">
        <v>50</v>
      </c>
      <c r="D15" s="132"/>
      <c r="E15" s="117">
        <v>50</v>
      </c>
      <c r="F15" s="123"/>
      <c r="G15" s="20">
        <f t="shared" si="0"/>
        <v>0</v>
      </c>
      <c r="H15" s="1"/>
    </row>
    <row r="16" spans="1:8" ht="47.25" x14ac:dyDescent="0.25">
      <c r="A16" s="15"/>
      <c r="B16" s="92" t="s">
        <v>419</v>
      </c>
      <c r="C16" s="117">
        <v>175.9</v>
      </c>
      <c r="D16" s="132"/>
      <c r="E16" s="117">
        <v>338.5</v>
      </c>
      <c r="F16" s="123"/>
      <c r="G16" s="20">
        <f t="shared" si="0"/>
        <v>0.92438885730528697</v>
      </c>
      <c r="H16" s="1"/>
    </row>
    <row r="17" spans="1:8" ht="63" x14ac:dyDescent="0.25">
      <c r="A17" s="15"/>
      <c r="B17" s="94" t="s">
        <v>717</v>
      </c>
      <c r="C17" s="116">
        <v>2859</v>
      </c>
      <c r="D17" s="132">
        <v>1200</v>
      </c>
      <c r="E17" s="116">
        <v>19046.599999999999</v>
      </c>
      <c r="F17" s="123">
        <v>17385.8</v>
      </c>
      <c r="G17" s="20">
        <f t="shared" si="0"/>
        <v>1.0849909584083051E-3</v>
      </c>
      <c r="H17" s="1"/>
    </row>
    <row r="18" spans="1:8" ht="78.75" x14ac:dyDescent="0.25">
      <c r="A18" s="15"/>
      <c r="B18" s="92" t="s">
        <v>427</v>
      </c>
      <c r="C18" s="117">
        <v>977.2</v>
      </c>
      <c r="D18" s="132">
        <v>477.2</v>
      </c>
      <c r="E18" s="117">
        <v>502.2</v>
      </c>
      <c r="F18" s="123"/>
      <c r="G18" s="20">
        <f t="shared" si="0"/>
        <v>4.3999999999999595E-3</v>
      </c>
      <c r="H18" s="1"/>
    </row>
    <row r="19" spans="1:8" ht="78.75" x14ac:dyDescent="0.25">
      <c r="A19" s="15"/>
      <c r="B19" s="92" t="s">
        <v>718</v>
      </c>
      <c r="C19" s="116">
        <v>18214.400000000001</v>
      </c>
      <c r="D19" s="132"/>
      <c r="E19" s="116">
        <v>28840.79</v>
      </c>
      <c r="F19" s="124"/>
      <c r="G19" s="20">
        <f t="shared" si="0"/>
        <v>0.58340598647224162</v>
      </c>
      <c r="H19" s="1"/>
    </row>
    <row r="20" spans="1:8" ht="63" x14ac:dyDescent="0.25">
      <c r="A20" s="15"/>
      <c r="B20" s="92" t="s">
        <v>719</v>
      </c>
      <c r="C20" s="116">
        <v>1149.9000000000001</v>
      </c>
      <c r="D20" s="132"/>
      <c r="E20" s="116">
        <v>1794</v>
      </c>
      <c r="F20" s="123"/>
      <c r="G20" s="20">
        <f t="shared" si="0"/>
        <v>0.56013566397077996</v>
      </c>
      <c r="H20" s="1"/>
    </row>
    <row r="21" spans="1:8" ht="47.25" x14ac:dyDescent="0.25">
      <c r="A21" s="15"/>
      <c r="B21" s="92" t="s">
        <v>720</v>
      </c>
      <c r="C21" s="116">
        <v>26830.1</v>
      </c>
      <c r="D21" s="132">
        <v>14530.1</v>
      </c>
      <c r="E21" s="116">
        <v>30525.3</v>
      </c>
      <c r="F21" s="123">
        <v>17830.099999999999</v>
      </c>
      <c r="G21" s="20">
        <f t="shared" si="0"/>
        <v>3.2130081300813185E-2</v>
      </c>
      <c r="H21" s="1"/>
    </row>
    <row r="22" spans="1:8" ht="31.5" x14ac:dyDescent="0.25">
      <c r="A22" s="15"/>
      <c r="B22" s="92" t="s">
        <v>721</v>
      </c>
      <c r="C22" s="116">
        <v>1028</v>
      </c>
      <c r="D22" s="132"/>
      <c r="E22" s="116">
        <v>1028</v>
      </c>
      <c r="F22" s="123"/>
      <c r="G22" s="20">
        <f t="shared" si="0"/>
        <v>0</v>
      </c>
      <c r="H22" s="1"/>
    </row>
    <row r="23" spans="1:8" ht="78.75" x14ac:dyDescent="0.25">
      <c r="A23" s="15"/>
      <c r="B23" s="92" t="s">
        <v>722</v>
      </c>
      <c r="C23" s="118">
        <v>228.7</v>
      </c>
      <c r="D23" s="133">
        <v>228.7</v>
      </c>
      <c r="E23" s="118">
        <v>228.7</v>
      </c>
      <c r="F23" s="125">
        <v>228.7</v>
      </c>
      <c r="G23" s="20">
        <f>IF(OR(D23=0,D23=""),"",ABS(F23/D23-1))</f>
        <v>0</v>
      </c>
      <c r="H23" s="1"/>
    </row>
    <row r="24" spans="1:8" ht="63" x14ac:dyDescent="0.25">
      <c r="A24" s="15"/>
      <c r="B24" s="92" t="s">
        <v>424</v>
      </c>
      <c r="C24" s="116">
        <v>2172.6999999999998</v>
      </c>
      <c r="D24" s="132"/>
      <c r="E24" s="117">
        <v>4406</v>
      </c>
      <c r="F24" s="130">
        <v>2172</v>
      </c>
      <c r="G24" s="20">
        <f t="shared" si="0"/>
        <v>2.8213743268744151E-2</v>
      </c>
      <c r="H24" s="1"/>
    </row>
    <row r="25" spans="1:8" ht="63" x14ac:dyDescent="0.25">
      <c r="A25" s="15"/>
      <c r="B25" s="92" t="s">
        <v>723</v>
      </c>
      <c r="C25" s="116">
        <v>26545.3</v>
      </c>
      <c r="D25" s="132">
        <v>26545.3</v>
      </c>
      <c r="E25" s="117">
        <v>26519.02</v>
      </c>
      <c r="F25" s="126">
        <v>26519.02</v>
      </c>
      <c r="G25" s="119">
        <f>IF(OR(D25=0,D25=""),"",ABS(F25/D25-1))</f>
        <v>9.9000576373209359E-4</v>
      </c>
      <c r="H25" s="1"/>
    </row>
    <row r="26" spans="1:8" ht="110.25" x14ac:dyDescent="0.25">
      <c r="A26" s="15"/>
      <c r="B26" s="92" t="s">
        <v>443</v>
      </c>
      <c r="C26" s="117">
        <v>124</v>
      </c>
      <c r="D26" s="132"/>
      <c r="E26" s="117">
        <v>124</v>
      </c>
      <c r="F26" s="127"/>
      <c r="G26" s="20">
        <f t="shared" si="0"/>
        <v>0</v>
      </c>
      <c r="H26" s="1"/>
    </row>
    <row r="27" spans="1:8" ht="63" x14ac:dyDescent="0.25">
      <c r="A27" s="15"/>
      <c r="B27" s="92" t="s">
        <v>445</v>
      </c>
      <c r="C27" s="117">
        <v>21</v>
      </c>
      <c r="D27" s="132"/>
      <c r="E27" s="117">
        <v>21</v>
      </c>
      <c r="F27" s="123"/>
      <c r="G27" s="20">
        <f t="shared" si="0"/>
        <v>0</v>
      </c>
      <c r="H27" s="1"/>
    </row>
    <row r="28" spans="1:8" ht="78.75" x14ac:dyDescent="0.25">
      <c r="A28" s="15"/>
      <c r="B28" s="94" t="s">
        <v>724</v>
      </c>
      <c r="C28" s="116">
        <v>82433.2</v>
      </c>
      <c r="D28" s="132"/>
      <c r="E28" s="117">
        <v>86393.792920000007</v>
      </c>
      <c r="F28" s="128"/>
      <c r="G28" s="20">
        <f t="shared" si="0"/>
        <v>4.8046089682312498E-2</v>
      </c>
      <c r="H28" s="1"/>
    </row>
    <row r="29" spans="1:8" ht="47.25" x14ac:dyDescent="0.25">
      <c r="A29" s="15"/>
      <c r="B29" s="95" t="s">
        <v>725</v>
      </c>
      <c r="C29" s="117">
        <v>900</v>
      </c>
      <c r="D29" s="132"/>
      <c r="E29" s="117">
        <v>732.12</v>
      </c>
      <c r="F29" s="128"/>
      <c r="G29" s="20">
        <f t="shared" si="0"/>
        <v>0.18653333333333333</v>
      </c>
      <c r="H29" s="1"/>
    </row>
    <row r="30" spans="1:8" ht="94.5" x14ac:dyDescent="0.25">
      <c r="A30" s="15"/>
      <c r="B30" s="96" t="s">
        <v>726</v>
      </c>
      <c r="C30" s="116">
        <v>7977</v>
      </c>
      <c r="D30" s="132"/>
      <c r="E30" s="116">
        <v>10030.365</v>
      </c>
      <c r="F30" s="129">
        <v>2100</v>
      </c>
      <c r="G30" s="20">
        <f t="shared" si="0"/>
        <v>5.846182775479547E-3</v>
      </c>
      <c r="H30" s="1"/>
    </row>
    <row r="31" spans="1:8" ht="78.75" x14ac:dyDescent="0.25">
      <c r="A31" s="15"/>
      <c r="B31" s="94" t="s">
        <v>727</v>
      </c>
      <c r="C31" s="116">
        <v>1500</v>
      </c>
      <c r="D31" s="132"/>
      <c r="E31" s="117">
        <v>841.4</v>
      </c>
      <c r="F31" s="112"/>
      <c r="G31" s="20">
        <f t="shared" si="0"/>
        <v>0.43906666666666672</v>
      </c>
      <c r="H31" s="1"/>
    </row>
    <row r="32" spans="1:8" x14ac:dyDescent="0.25">
      <c r="A32" s="15" t="s">
        <v>87</v>
      </c>
      <c r="B32" s="113" t="s">
        <v>110</v>
      </c>
      <c r="C32" s="114" t="s">
        <v>63</v>
      </c>
      <c r="D32" s="114" t="s">
        <v>63</v>
      </c>
      <c r="E32" s="114" t="s">
        <v>63</v>
      </c>
      <c r="F32" s="22" t="s">
        <v>63</v>
      </c>
      <c r="G32" s="21">
        <f>+COUNT(G5:G31)</f>
        <v>27</v>
      </c>
      <c r="H32" s="1"/>
    </row>
    <row r="33" spans="1:8" x14ac:dyDescent="0.25">
      <c r="A33" s="15" t="s">
        <v>112</v>
      </c>
      <c r="B33" s="4" t="s">
        <v>111</v>
      </c>
      <c r="C33" s="22" t="s">
        <v>63</v>
      </c>
      <c r="D33" s="22" t="s">
        <v>63</v>
      </c>
      <c r="E33" s="22" t="s">
        <v>63</v>
      </c>
      <c r="F33" s="22" t="s">
        <v>63</v>
      </c>
      <c r="G33" s="21">
        <f>+COUNTIF(G5:G31,"&gt;0,1")</f>
        <v>6</v>
      </c>
      <c r="H33" s="1"/>
    </row>
    <row r="34" spans="1:8" x14ac:dyDescent="0.25">
      <c r="A34" s="5">
        <v>4</v>
      </c>
      <c r="B34" s="8" t="s">
        <v>109</v>
      </c>
      <c r="C34" s="18"/>
      <c r="D34" s="18"/>
      <c r="E34" s="18"/>
      <c r="F34" s="18"/>
      <c r="G34" s="28">
        <f>IF(AND(COUNT(G32:G33)=2,G32&lt;&gt;0),G33/G32,"")</f>
        <v>0.22222222222222221</v>
      </c>
    </row>
    <row r="36" spans="1:8" x14ac:dyDescent="0.25">
      <c r="A36" s="1" t="s">
        <v>77</v>
      </c>
    </row>
    <row r="37" spans="1:8" ht="15" customHeight="1" x14ac:dyDescent="0.25">
      <c r="A37" s="1" t="s">
        <v>113</v>
      </c>
      <c r="B37" s="1"/>
      <c r="C37" s="1"/>
      <c r="D37" s="1"/>
      <c r="E37" s="1"/>
      <c r="F37" s="1"/>
    </row>
    <row r="38" spans="1:8" ht="15" customHeight="1" x14ac:dyDescent="0.25">
      <c r="A38" s="1" t="s">
        <v>114</v>
      </c>
      <c r="B38" s="1"/>
      <c r="C38" s="1"/>
      <c r="D38" s="1"/>
      <c r="E38" s="1"/>
      <c r="F38" s="1"/>
    </row>
    <row r="39" spans="1:8" ht="15" customHeight="1" x14ac:dyDescent="0.25">
      <c r="A39" s="1"/>
      <c r="B39" s="1"/>
      <c r="C39" s="1"/>
      <c r="D39" s="1"/>
      <c r="E39" s="1"/>
      <c r="F39" s="1"/>
    </row>
    <row r="40" spans="1:8" ht="15" customHeight="1" x14ac:dyDescent="0.25">
      <c r="B40" s="1"/>
      <c r="C40" s="1"/>
      <c r="D40" s="1"/>
      <c r="E40" s="1"/>
      <c r="F40" s="1"/>
    </row>
    <row r="45" spans="1:8" x14ac:dyDescent="0.25">
      <c r="F45" s="88"/>
    </row>
    <row r="50" spans="3:3" x14ac:dyDescent="0.25">
      <c r="C50" s="87"/>
    </row>
  </sheetData>
  <mergeCells count="6">
    <mergeCell ref="E3:F3"/>
    <mergeCell ref="A1:G1"/>
    <mergeCell ref="A3:A4"/>
    <mergeCell ref="B3:B4"/>
    <mergeCell ref="C3:D3"/>
    <mergeCell ref="G3:G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7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view="pageBreakPreview" zoomScaleNormal="85" zoomScaleSheetLayoutView="100" workbookViewId="0">
      <selection activeCell="D5" sqref="D5"/>
    </sheetView>
  </sheetViews>
  <sheetFormatPr defaultColWidth="9.140625" defaultRowHeight="15" x14ac:dyDescent="0.25"/>
  <cols>
    <col min="1" max="1" width="6.42578125" style="2" customWidth="1"/>
    <col min="2" max="2" width="77.140625" style="2" customWidth="1"/>
    <col min="3" max="3" width="29.28515625" style="2" customWidth="1"/>
    <col min="4" max="4" width="21.42578125" style="2" customWidth="1"/>
    <col min="5" max="16384" width="9.140625" style="2"/>
  </cols>
  <sheetData>
    <row r="1" spans="1:5" ht="30" customHeight="1" x14ac:dyDescent="0.25">
      <c r="A1" s="137" t="s">
        <v>123</v>
      </c>
      <c r="B1" s="137"/>
      <c r="C1" s="137"/>
      <c r="D1" s="137"/>
      <c r="E1" s="1"/>
    </row>
    <row r="2" spans="1:5" x14ac:dyDescent="0.25">
      <c r="A2" s="1"/>
      <c r="B2" s="1"/>
      <c r="C2" s="1"/>
      <c r="D2" s="1"/>
      <c r="E2" s="1"/>
    </row>
    <row r="3" spans="1:5" ht="31.5" x14ac:dyDescent="0.25">
      <c r="A3" s="5" t="s">
        <v>0</v>
      </c>
      <c r="B3" s="5" t="s">
        <v>115</v>
      </c>
      <c r="C3" s="11" t="s">
        <v>124</v>
      </c>
      <c r="D3" s="11" t="s">
        <v>125</v>
      </c>
      <c r="E3" s="1"/>
    </row>
    <row r="4" spans="1:5" ht="63" x14ac:dyDescent="0.25">
      <c r="A4" s="15" t="s">
        <v>50</v>
      </c>
      <c r="B4" s="10" t="s">
        <v>704</v>
      </c>
      <c r="C4" s="23" t="s">
        <v>703</v>
      </c>
      <c r="D4" s="72">
        <v>43388</v>
      </c>
      <c r="E4" s="1"/>
    </row>
    <row r="5" spans="1:5" ht="94.5" x14ac:dyDescent="0.25">
      <c r="A5" s="15" t="s">
        <v>51</v>
      </c>
      <c r="B5" s="10" t="s">
        <v>706</v>
      </c>
      <c r="C5" s="23" t="s">
        <v>705</v>
      </c>
      <c r="D5" s="72">
        <v>43354</v>
      </c>
      <c r="E5" s="1"/>
    </row>
    <row r="6" spans="1:5" x14ac:dyDescent="0.25">
      <c r="A6" s="15" t="s">
        <v>87</v>
      </c>
      <c r="B6" s="4" t="s">
        <v>126</v>
      </c>
      <c r="C6" s="3"/>
      <c r="D6" s="24">
        <f>COUNTA(B4:B5)</f>
        <v>2</v>
      </c>
      <c r="E6" s="1"/>
    </row>
    <row r="7" spans="1:5" x14ac:dyDescent="0.25">
      <c r="A7" s="15" t="s">
        <v>112</v>
      </c>
      <c r="B7" s="4" t="s">
        <v>127</v>
      </c>
      <c r="C7" s="3"/>
      <c r="D7" s="24">
        <f>COUNTA(D4:D5)-COUNTIF(D4:D5,"нет")-COUNTIF(D4:D5,"-")</f>
        <v>2</v>
      </c>
      <c r="E7" s="1"/>
    </row>
    <row r="8" spans="1:5" x14ac:dyDescent="0.25">
      <c r="A8" s="5">
        <v>4</v>
      </c>
      <c r="B8" s="8" t="s">
        <v>128</v>
      </c>
      <c r="C8" s="9"/>
      <c r="D8" s="48">
        <f>IF(AND(COUNT(D6:D7)=2,D6&lt;&gt;0),D7/D6,"")</f>
        <v>1</v>
      </c>
      <c r="E8" s="1"/>
    </row>
    <row r="10" spans="1:5" x14ac:dyDescent="0.25">
      <c r="A10" s="1" t="s">
        <v>77</v>
      </c>
      <c r="D10" s="14"/>
    </row>
    <row r="11" spans="1:5" x14ac:dyDescent="0.25">
      <c r="A11" s="1" t="s">
        <v>129</v>
      </c>
    </row>
    <row r="12" spans="1:5" x14ac:dyDescent="0.25">
      <c r="A12" s="1" t="s">
        <v>130</v>
      </c>
    </row>
  </sheetData>
  <mergeCells count="1">
    <mergeCell ref="A1:D1"/>
  </mergeCells>
  <hyperlinks>
    <hyperlink ref="D4" r:id="rId1" display="http://soliletsk.ru/municzipalnyie-programmyi-child.html/2018/10/15/proekt-mp-razvitie-sistemyi-obrazovaniya/"/>
    <hyperlink ref="D5" r:id="rId2" display="http://soliletsk.ru/proektyi-npa.html"/>
  </hyperlinks>
  <pageMargins left="0.70866141732283472" right="0.70866141732283472" top="0.74803149606299213" bottom="0.74803149606299213" header="0.31496062992125984" footer="0.31496062992125984"/>
  <pageSetup paperSize="9" scale="97" orientation="landscape" r:id="rId3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BreakPreview" topLeftCell="A34" zoomScale="75" zoomScaleSheetLayoutView="75" workbookViewId="0">
      <selection activeCell="D50" sqref="D50"/>
    </sheetView>
  </sheetViews>
  <sheetFormatPr defaultColWidth="9.140625" defaultRowHeight="34.5" customHeight="1" x14ac:dyDescent="0.25"/>
  <cols>
    <col min="1" max="1" width="6.42578125" style="2" customWidth="1"/>
    <col min="2" max="2" width="71.85546875" style="2" customWidth="1"/>
    <col min="3" max="3" width="34.140625" style="2" customWidth="1"/>
    <col min="4" max="4" width="23.85546875" style="2" customWidth="1"/>
    <col min="5" max="16384" width="9.140625" style="2"/>
  </cols>
  <sheetData>
    <row r="1" spans="1:5" ht="34.5" customHeight="1" x14ac:dyDescent="0.25">
      <c r="A1" s="137" t="s">
        <v>258</v>
      </c>
      <c r="B1" s="137"/>
      <c r="C1" s="137"/>
      <c r="D1" s="137"/>
      <c r="E1" s="1"/>
    </row>
    <row r="2" spans="1:5" ht="34.5" customHeight="1" x14ac:dyDescent="0.25">
      <c r="A2" s="1"/>
      <c r="B2" s="1"/>
      <c r="C2" s="1"/>
      <c r="D2" s="1"/>
      <c r="E2" s="1"/>
    </row>
    <row r="3" spans="1:5" ht="34.5" customHeight="1" thickBot="1" x14ac:dyDescent="0.3">
      <c r="A3" s="5" t="s">
        <v>0</v>
      </c>
      <c r="B3" s="5" t="s">
        <v>259</v>
      </c>
      <c r="C3" s="11" t="s">
        <v>260</v>
      </c>
      <c r="D3" s="11" t="s">
        <v>261</v>
      </c>
      <c r="E3" s="1"/>
    </row>
    <row r="4" spans="1:5" ht="34.5" customHeight="1" thickBot="1" x14ac:dyDescent="0.3">
      <c r="A4" s="65" t="s">
        <v>50</v>
      </c>
      <c r="B4" s="39" t="s">
        <v>141</v>
      </c>
      <c r="C4" s="40" t="s">
        <v>337</v>
      </c>
      <c r="D4" s="40">
        <v>5</v>
      </c>
      <c r="E4" s="1"/>
    </row>
    <row r="5" spans="1:5" ht="34.5" customHeight="1" thickBot="1" x14ac:dyDescent="0.3">
      <c r="A5" s="65" t="s">
        <v>51</v>
      </c>
      <c r="B5" s="41" t="s">
        <v>338</v>
      </c>
      <c r="C5" s="42" t="s">
        <v>339</v>
      </c>
      <c r="D5" s="42">
        <v>5</v>
      </c>
      <c r="E5" s="1"/>
    </row>
    <row r="6" spans="1:5" ht="34.5" customHeight="1" thickBot="1" x14ac:dyDescent="0.3">
      <c r="A6" s="65" t="s">
        <v>52</v>
      </c>
      <c r="B6" s="41" t="s">
        <v>340</v>
      </c>
      <c r="C6" s="42" t="s">
        <v>341</v>
      </c>
      <c r="D6" s="42">
        <v>5</v>
      </c>
      <c r="E6" s="1"/>
    </row>
    <row r="7" spans="1:5" ht="34.5" customHeight="1" thickBot="1" x14ac:dyDescent="0.3">
      <c r="A7" s="65" t="s">
        <v>53</v>
      </c>
      <c r="B7" s="41" t="s">
        <v>342</v>
      </c>
      <c r="C7" s="42" t="s">
        <v>343</v>
      </c>
      <c r="D7" s="42">
        <v>5</v>
      </c>
      <c r="E7" s="1"/>
    </row>
    <row r="8" spans="1:5" ht="34.5" customHeight="1" thickBot="1" x14ac:dyDescent="0.3">
      <c r="A8" s="65" t="s">
        <v>54</v>
      </c>
      <c r="B8" s="41" t="s">
        <v>344</v>
      </c>
      <c r="C8" s="42" t="s">
        <v>345</v>
      </c>
      <c r="D8" s="42">
        <v>5</v>
      </c>
      <c r="E8" s="1"/>
    </row>
    <row r="9" spans="1:5" ht="34.5" customHeight="1" thickBot="1" x14ac:dyDescent="0.3">
      <c r="A9" s="65" t="s">
        <v>55</v>
      </c>
      <c r="B9" s="41" t="s">
        <v>346</v>
      </c>
      <c r="C9" s="42" t="s">
        <v>347</v>
      </c>
      <c r="D9" s="42">
        <v>5</v>
      </c>
      <c r="E9" s="1"/>
    </row>
    <row r="10" spans="1:5" ht="34.5" customHeight="1" thickBot="1" x14ac:dyDescent="0.3">
      <c r="A10" s="65" t="s">
        <v>56</v>
      </c>
      <c r="B10" s="41" t="s">
        <v>348</v>
      </c>
      <c r="C10" s="42" t="s">
        <v>349</v>
      </c>
      <c r="D10" s="42">
        <v>5</v>
      </c>
      <c r="E10" s="1"/>
    </row>
    <row r="11" spans="1:5" ht="34.5" customHeight="1" thickBot="1" x14ac:dyDescent="0.3">
      <c r="A11" s="65" t="s">
        <v>57</v>
      </c>
      <c r="B11" s="41" t="s">
        <v>350</v>
      </c>
      <c r="C11" s="42" t="s">
        <v>351</v>
      </c>
      <c r="D11" s="42">
        <v>5</v>
      </c>
      <c r="E11" s="1"/>
    </row>
    <row r="12" spans="1:5" ht="34.5" customHeight="1" thickBot="1" x14ac:dyDescent="0.3">
      <c r="A12" s="65" t="s">
        <v>58</v>
      </c>
      <c r="B12" s="41" t="s">
        <v>352</v>
      </c>
      <c r="C12" s="42" t="s">
        <v>353</v>
      </c>
      <c r="D12" s="42">
        <v>2</v>
      </c>
      <c r="E12" s="1"/>
    </row>
    <row r="13" spans="1:5" ht="34.5" customHeight="1" thickBot="1" x14ac:dyDescent="0.3">
      <c r="A13" s="65" t="s">
        <v>59</v>
      </c>
      <c r="B13" s="41" t="s">
        <v>354</v>
      </c>
      <c r="C13" s="42" t="s">
        <v>355</v>
      </c>
      <c r="D13" s="42">
        <v>2</v>
      </c>
      <c r="E13" s="1"/>
    </row>
    <row r="14" spans="1:5" ht="34.5" customHeight="1" thickBot="1" x14ac:dyDescent="0.3">
      <c r="A14" s="65" t="s">
        <v>60</v>
      </c>
      <c r="B14" s="41" t="s">
        <v>356</v>
      </c>
      <c r="C14" s="42" t="s">
        <v>357</v>
      </c>
      <c r="D14" s="42">
        <v>2</v>
      </c>
      <c r="E14" s="1"/>
    </row>
    <row r="15" spans="1:5" ht="34.5" customHeight="1" thickBot="1" x14ac:dyDescent="0.3">
      <c r="A15" s="65" t="s">
        <v>121</v>
      </c>
      <c r="B15" s="41" t="s">
        <v>358</v>
      </c>
      <c r="C15" s="42" t="s">
        <v>359</v>
      </c>
      <c r="D15" s="42">
        <v>5</v>
      </c>
      <c r="E15" s="1"/>
    </row>
    <row r="16" spans="1:5" ht="34.5" customHeight="1" thickBot="1" x14ac:dyDescent="0.3">
      <c r="A16" s="65" t="s">
        <v>131</v>
      </c>
      <c r="B16" s="41" t="s">
        <v>360</v>
      </c>
      <c r="C16" s="42" t="s">
        <v>361</v>
      </c>
      <c r="D16" s="42">
        <v>5</v>
      </c>
      <c r="E16" s="1"/>
    </row>
    <row r="17" spans="1:5" ht="34.5" customHeight="1" thickBot="1" x14ac:dyDescent="0.3">
      <c r="A17" s="65" t="s">
        <v>132</v>
      </c>
      <c r="B17" s="41" t="s">
        <v>362</v>
      </c>
      <c r="C17" s="42" t="s">
        <v>363</v>
      </c>
      <c r="D17" s="42">
        <v>5</v>
      </c>
      <c r="E17" s="1"/>
    </row>
    <row r="18" spans="1:5" ht="34.5" customHeight="1" thickBot="1" x14ac:dyDescent="0.3">
      <c r="A18" s="65" t="s">
        <v>133</v>
      </c>
      <c r="B18" s="41" t="s">
        <v>364</v>
      </c>
      <c r="C18" s="42" t="s">
        <v>365</v>
      </c>
      <c r="D18" s="42">
        <v>5</v>
      </c>
      <c r="E18" s="1"/>
    </row>
    <row r="19" spans="1:5" ht="34.5" customHeight="1" thickBot="1" x14ac:dyDescent="0.3">
      <c r="A19" s="65" t="s">
        <v>134</v>
      </c>
      <c r="B19" s="41" t="s">
        <v>366</v>
      </c>
      <c r="C19" s="42" t="s">
        <v>367</v>
      </c>
      <c r="D19" s="42">
        <v>5</v>
      </c>
      <c r="E19" s="1"/>
    </row>
    <row r="20" spans="1:5" ht="34.5" customHeight="1" thickBot="1" x14ac:dyDescent="0.3">
      <c r="A20" s="65" t="s">
        <v>135</v>
      </c>
      <c r="B20" s="44" t="s">
        <v>368</v>
      </c>
      <c r="C20" s="42" t="s">
        <v>369</v>
      </c>
      <c r="D20" s="42">
        <v>5</v>
      </c>
      <c r="E20" s="1"/>
    </row>
    <row r="21" spans="1:5" ht="34.5" customHeight="1" thickBot="1" x14ac:dyDescent="0.3">
      <c r="A21" s="65" t="s">
        <v>136</v>
      </c>
      <c r="B21" s="39" t="s">
        <v>370</v>
      </c>
      <c r="C21" s="42" t="s">
        <v>371</v>
      </c>
      <c r="D21" s="42">
        <v>5</v>
      </c>
      <c r="E21" s="1"/>
    </row>
    <row r="22" spans="1:5" ht="34.5" customHeight="1" thickBot="1" x14ac:dyDescent="0.3">
      <c r="A22" s="65" t="s">
        <v>137</v>
      </c>
      <c r="B22" s="41" t="s">
        <v>372</v>
      </c>
      <c r="C22" s="42" t="s">
        <v>373</v>
      </c>
      <c r="D22" s="42">
        <v>2</v>
      </c>
      <c r="E22" s="1"/>
    </row>
    <row r="23" spans="1:5" ht="34.5" customHeight="1" thickBot="1" x14ac:dyDescent="0.3">
      <c r="A23" s="65" t="s">
        <v>138</v>
      </c>
      <c r="B23" s="41" t="s">
        <v>374</v>
      </c>
      <c r="C23" s="42" t="s">
        <v>375</v>
      </c>
      <c r="D23" s="42">
        <v>2</v>
      </c>
      <c r="E23" s="1"/>
    </row>
    <row r="24" spans="1:5" ht="34.5" customHeight="1" thickBot="1" x14ac:dyDescent="0.3">
      <c r="A24" s="65" t="s">
        <v>139</v>
      </c>
      <c r="B24" s="41" t="s">
        <v>376</v>
      </c>
      <c r="C24" s="42" t="s">
        <v>377</v>
      </c>
      <c r="D24" s="42">
        <v>2</v>
      </c>
      <c r="E24" s="1"/>
    </row>
    <row r="25" spans="1:5" ht="34.5" customHeight="1" thickBot="1" x14ac:dyDescent="0.3">
      <c r="A25" s="65" t="s">
        <v>140</v>
      </c>
      <c r="B25" s="41" t="s">
        <v>233</v>
      </c>
      <c r="C25" s="42" t="s">
        <v>378</v>
      </c>
      <c r="D25" s="42">
        <v>5</v>
      </c>
      <c r="E25" s="1"/>
    </row>
    <row r="26" spans="1:5" ht="34.5" customHeight="1" thickBot="1" x14ac:dyDescent="0.3">
      <c r="A26" s="65" t="s">
        <v>209</v>
      </c>
      <c r="B26" s="41" t="s">
        <v>379</v>
      </c>
      <c r="C26" s="42" t="s">
        <v>380</v>
      </c>
      <c r="D26" s="42">
        <v>5</v>
      </c>
      <c r="E26" s="1"/>
    </row>
    <row r="27" spans="1:5" ht="34.5" customHeight="1" thickBot="1" x14ac:dyDescent="0.3">
      <c r="A27" s="65" t="s">
        <v>210</v>
      </c>
      <c r="B27" s="41" t="s">
        <v>236</v>
      </c>
      <c r="C27" s="42" t="s">
        <v>381</v>
      </c>
      <c r="D27" s="42">
        <v>5</v>
      </c>
      <c r="E27" s="1"/>
    </row>
    <row r="28" spans="1:5" ht="34.5" customHeight="1" thickBot="1" x14ac:dyDescent="0.3">
      <c r="A28" s="65" t="s">
        <v>211</v>
      </c>
      <c r="B28" s="41" t="s">
        <v>245</v>
      </c>
      <c r="C28" s="42" t="s">
        <v>382</v>
      </c>
      <c r="D28" s="42">
        <v>5</v>
      </c>
      <c r="E28" s="1"/>
    </row>
    <row r="29" spans="1:5" ht="34.5" customHeight="1" thickBot="1" x14ac:dyDescent="0.3">
      <c r="A29" s="65" t="s">
        <v>212</v>
      </c>
      <c r="B29" s="39" t="s">
        <v>383</v>
      </c>
      <c r="C29" s="42" t="s">
        <v>384</v>
      </c>
      <c r="D29" s="42">
        <v>2</v>
      </c>
      <c r="E29" s="1"/>
    </row>
    <row r="30" spans="1:5" ht="34.5" customHeight="1" thickBot="1" x14ac:dyDescent="0.3">
      <c r="A30" s="65" t="s">
        <v>213</v>
      </c>
      <c r="B30" s="41" t="s">
        <v>385</v>
      </c>
      <c r="C30" s="42" t="s">
        <v>386</v>
      </c>
      <c r="D30" s="42">
        <v>5</v>
      </c>
      <c r="E30" s="1"/>
    </row>
    <row r="31" spans="1:5" ht="34.5" customHeight="1" thickBot="1" x14ac:dyDescent="0.3">
      <c r="A31" s="65" t="s">
        <v>214</v>
      </c>
      <c r="B31" s="41" t="s">
        <v>387</v>
      </c>
      <c r="C31" s="42" t="s">
        <v>390</v>
      </c>
      <c r="D31" s="42">
        <v>5</v>
      </c>
      <c r="E31" s="1"/>
    </row>
    <row r="32" spans="1:5" ht="34.5" customHeight="1" thickBot="1" x14ac:dyDescent="0.3">
      <c r="A32" s="65" t="s">
        <v>215</v>
      </c>
      <c r="B32" s="41" t="s">
        <v>389</v>
      </c>
      <c r="C32" s="42" t="s">
        <v>388</v>
      </c>
      <c r="D32" s="42">
        <v>5</v>
      </c>
      <c r="E32" s="1"/>
    </row>
    <row r="33" spans="1:5" ht="34.5" customHeight="1" thickBot="1" x14ac:dyDescent="0.3">
      <c r="A33" s="65" t="s">
        <v>216</v>
      </c>
      <c r="B33" s="43" t="s">
        <v>391</v>
      </c>
      <c r="C33" s="42" t="s">
        <v>392</v>
      </c>
      <c r="D33" s="42">
        <v>5</v>
      </c>
      <c r="E33" s="1"/>
    </row>
    <row r="34" spans="1:5" ht="34.5" customHeight="1" thickBot="1" x14ac:dyDescent="0.3">
      <c r="A34" s="69" t="s">
        <v>217</v>
      </c>
      <c r="B34" s="44" t="s">
        <v>693</v>
      </c>
      <c r="C34" s="45" t="s">
        <v>694</v>
      </c>
      <c r="D34" s="42">
        <v>5</v>
      </c>
      <c r="E34" s="1"/>
    </row>
    <row r="35" spans="1:5" ht="34.5" customHeight="1" thickBot="1" x14ac:dyDescent="0.3">
      <c r="A35" s="65" t="s">
        <v>695</v>
      </c>
      <c r="B35" s="41" t="s">
        <v>393</v>
      </c>
      <c r="C35" s="42" t="s">
        <v>394</v>
      </c>
      <c r="D35" s="42">
        <v>5</v>
      </c>
      <c r="E35" s="1"/>
    </row>
    <row r="36" spans="1:5" ht="34.5" customHeight="1" thickBot="1" x14ac:dyDescent="0.3">
      <c r="A36" s="65" t="s">
        <v>696</v>
      </c>
      <c r="B36" s="41" t="s">
        <v>395</v>
      </c>
      <c r="C36" s="42" t="s">
        <v>396</v>
      </c>
      <c r="D36" s="42">
        <v>3</v>
      </c>
      <c r="E36" s="1"/>
    </row>
    <row r="37" spans="1:5" ht="34.5" customHeight="1" thickBot="1" x14ac:dyDescent="0.3">
      <c r="A37" s="65" t="s">
        <v>697</v>
      </c>
      <c r="B37" s="46" t="s">
        <v>397</v>
      </c>
      <c r="C37" s="42" t="s">
        <v>398</v>
      </c>
      <c r="D37" s="42">
        <v>5</v>
      </c>
      <c r="E37" s="1"/>
    </row>
    <row r="38" spans="1:5" ht="34.5" customHeight="1" thickBot="1" x14ac:dyDescent="0.3">
      <c r="A38" s="65" t="s">
        <v>698</v>
      </c>
      <c r="B38" s="41" t="s">
        <v>399</v>
      </c>
      <c r="C38" s="42" t="s">
        <v>400</v>
      </c>
      <c r="D38" s="42">
        <v>3</v>
      </c>
      <c r="E38" s="1"/>
    </row>
    <row r="39" spans="1:5" ht="34.5" customHeight="1" thickBot="1" x14ac:dyDescent="0.3">
      <c r="A39" s="65" t="s">
        <v>699</v>
      </c>
      <c r="B39" s="46" t="s">
        <v>401</v>
      </c>
      <c r="C39" s="46" t="s">
        <v>402</v>
      </c>
      <c r="D39" s="42">
        <v>5</v>
      </c>
      <c r="E39" s="1"/>
    </row>
    <row r="40" spans="1:5" ht="34.5" customHeight="1" thickBot="1" x14ac:dyDescent="0.3">
      <c r="A40" s="65" t="s">
        <v>702</v>
      </c>
      <c r="B40" s="70" t="s">
        <v>700</v>
      </c>
      <c r="C40" s="46" t="s">
        <v>701</v>
      </c>
      <c r="D40" s="71" t="s">
        <v>112</v>
      </c>
      <c r="E40" s="1"/>
    </row>
    <row r="41" spans="1:5" ht="34.5" customHeight="1" x14ac:dyDescent="0.25">
      <c r="A41" s="15" t="s">
        <v>87</v>
      </c>
      <c r="B41" s="4" t="s">
        <v>262</v>
      </c>
      <c r="C41" s="3"/>
      <c r="D41" s="24">
        <f>COUNTA(B4:B40)</f>
        <v>37</v>
      </c>
      <c r="E41" s="1"/>
    </row>
    <row r="42" spans="1:5" ht="34.5" customHeight="1" x14ac:dyDescent="0.25">
      <c r="A42" s="15" t="s">
        <v>112</v>
      </c>
      <c r="B42" s="4" t="s">
        <v>263</v>
      </c>
      <c r="C42" s="3"/>
      <c r="D42" s="24">
        <f>COUNTIF(D4:D40,5)</f>
        <v>27</v>
      </c>
      <c r="E42" s="1"/>
    </row>
    <row r="43" spans="1:5" ht="34.5" customHeight="1" x14ac:dyDescent="0.25">
      <c r="A43" s="5">
        <v>4</v>
      </c>
      <c r="B43" s="8" t="s">
        <v>264</v>
      </c>
      <c r="C43" s="9"/>
      <c r="D43" s="48">
        <f>IF(AND(COUNT(D41:D42)=2,D41&lt;&gt;0),D42/D41,"")</f>
        <v>0.72972972972972971</v>
      </c>
      <c r="E43" s="1"/>
    </row>
    <row r="45" spans="1:5" ht="34.5" customHeight="1" x14ac:dyDescent="0.25">
      <c r="A45" s="1" t="s">
        <v>77</v>
      </c>
      <c r="D45" s="14"/>
    </row>
    <row r="46" spans="1:5" ht="34.5" customHeight="1" x14ac:dyDescent="0.25">
      <c r="A46" s="1" t="s">
        <v>265</v>
      </c>
    </row>
    <row r="47" spans="1:5" ht="34.5" customHeight="1" x14ac:dyDescent="0.25">
      <c r="A47" s="1" t="s">
        <v>266</v>
      </c>
    </row>
    <row r="48" spans="1:5" ht="34.5" customHeight="1" x14ac:dyDescent="0.25">
      <c r="A48" s="1" t="s">
        <v>267</v>
      </c>
    </row>
    <row r="50" spans="3:3" ht="34.5" customHeight="1" x14ac:dyDescent="0.25">
      <c r="C50" s="32"/>
    </row>
  </sheetData>
  <mergeCells count="1">
    <mergeCell ref="A1:D1"/>
  </mergeCells>
  <pageMargins left="0.7" right="0.7" top="0.75" bottom="0.75" header="0.3" footer="0.3"/>
  <pageSetup paperSize="9" scale="64" orientation="portrait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view="pageBreakPreview" zoomScaleNormal="85" zoomScaleSheetLayoutView="100" workbookViewId="0">
      <selection activeCell="C4" sqref="C4"/>
    </sheetView>
  </sheetViews>
  <sheetFormatPr defaultColWidth="9.140625" defaultRowHeight="15" x14ac:dyDescent="0.25"/>
  <cols>
    <col min="1" max="1" width="6.42578125" style="2" customWidth="1"/>
    <col min="2" max="2" width="60.28515625" style="2" customWidth="1"/>
    <col min="3" max="3" width="52.28515625" style="2" customWidth="1"/>
    <col min="4" max="16384" width="9.140625" style="2"/>
  </cols>
  <sheetData>
    <row r="1" spans="1:4" ht="30" customHeight="1" x14ac:dyDescent="0.25">
      <c r="A1" s="135" t="s">
        <v>249</v>
      </c>
      <c r="B1" s="136"/>
      <c r="C1" s="136"/>
      <c r="D1" s="1"/>
    </row>
    <row r="2" spans="1:4" x14ac:dyDescent="0.25">
      <c r="A2" s="1"/>
      <c r="B2" s="1"/>
      <c r="C2" s="1"/>
      <c r="D2" s="1"/>
    </row>
    <row r="3" spans="1:4" ht="21" x14ac:dyDescent="0.25">
      <c r="A3" s="5" t="s">
        <v>0</v>
      </c>
      <c r="B3" s="5" t="s">
        <v>1</v>
      </c>
      <c r="C3" s="11" t="s">
        <v>150</v>
      </c>
      <c r="D3" s="1"/>
    </row>
    <row r="4" spans="1:4" ht="31.5" x14ac:dyDescent="0.25">
      <c r="A4" s="3">
        <v>1</v>
      </c>
      <c r="B4" s="10" t="s">
        <v>250</v>
      </c>
      <c r="C4" s="29" t="s">
        <v>336</v>
      </c>
      <c r="D4" s="1"/>
    </row>
    <row r="5" spans="1:4" x14ac:dyDescent="0.25">
      <c r="A5" s="5">
        <v>2</v>
      </c>
      <c r="B5" s="8" t="s">
        <v>142</v>
      </c>
      <c r="C5" s="48" t="str">
        <f>IF(C4:C4=0,"НЕТ","ДА")</f>
        <v>ДА</v>
      </c>
      <c r="D5" s="1"/>
    </row>
    <row r="7" spans="1:4" x14ac:dyDescent="0.25">
      <c r="A7" s="1" t="s">
        <v>77</v>
      </c>
    </row>
    <row r="8" spans="1:4" ht="30" customHeight="1" x14ac:dyDescent="0.25">
      <c r="A8" s="138" t="s">
        <v>253</v>
      </c>
      <c r="B8" s="138"/>
      <c r="C8" s="138"/>
    </row>
    <row r="9" spans="1:4" x14ac:dyDescent="0.25">
      <c r="A9" s="1"/>
    </row>
    <row r="10" spans="1:4" x14ac:dyDescent="0.25">
      <c r="A10" s="1"/>
    </row>
  </sheetData>
  <mergeCells count="2">
    <mergeCell ref="A1:C1"/>
    <mergeCell ref="A8:C8"/>
  </mergeCells>
  <hyperlinks>
    <hyperlink ref="C4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colBreaks count="1" manualBreakCount="1">
    <brk id="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view="pageBreakPreview" zoomScaleNormal="85" zoomScaleSheetLayoutView="100" workbookViewId="0">
      <selection activeCell="D4" sqref="D4"/>
    </sheetView>
  </sheetViews>
  <sheetFormatPr defaultColWidth="9.140625" defaultRowHeight="15" x14ac:dyDescent="0.25"/>
  <cols>
    <col min="1" max="1" width="6.42578125" style="2" customWidth="1"/>
    <col min="2" max="2" width="85.7109375" style="2" customWidth="1"/>
    <col min="3" max="3" width="12.7109375" style="2" bestFit="1" customWidth="1"/>
    <col min="4" max="4" width="21.42578125" style="2" customWidth="1"/>
    <col min="5" max="16384" width="9.140625" style="2"/>
  </cols>
  <sheetData>
    <row r="1" spans="1:5" ht="30" customHeight="1" x14ac:dyDescent="0.25">
      <c r="A1" s="135" t="s">
        <v>145</v>
      </c>
      <c r="B1" s="135"/>
      <c r="C1" s="135"/>
      <c r="D1" s="135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5" t="s">
        <v>0</v>
      </c>
      <c r="B3" s="5" t="s">
        <v>1</v>
      </c>
      <c r="C3" s="5" t="s">
        <v>2</v>
      </c>
      <c r="D3" s="5" t="s">
        <v>3</v>
      </c>
      <c r="E3" s="1"/>
    </row>
    <row r="4" spans="1:5" ht="21" x14ac:dyDescent="0.25">
      <c r="A4" s="3">
        <v>1</v>
      </c>
      <c r="B4" s="4" t="s">
        <v>252</v>
      </c>
      <c r="C4" s="3" t="s">
        <v>101</v>
      </c>
      <c r="D4" s="13">
        <v>84</v>
      </c>
      <c r="E4" s="1"/>
    </row>
    <row r="5" spans="1:5" ht="21" x14ac:dyDescent="0.25">
      <c r="A5" s="3">
        <v>2</v>
      </c>
      <c r="B5" s="4" t="s">
        <v>143</v>
      </c>
      <c r="C5" s="3" t="s">
        <v>101</v>
      </c>
      <c r="D5" s="13">
        <v>84</v>
      </c>
      <c r="E5" s="1"/>
    </row>
    <row r="6" spans="1:5" x14ac:dyDescent="0.25">
      <c r="A6" s="5">
        <v>3</v>
      </c>
      <c r="B6" s="8" t="s">
        <v>144</v>
      </c>
      <c r="C6" s="9"/>
      <c r="D6" s="48">
        <f>IF(AND(COUNT(D4:D5)=2,D4&lt;&gt;0,D4&gt;=D5),D5/D4,"")</f>
        <v>1</v>
      </c>
      <c r="E6" s="1"/>
    </row>
    <row r="8" spans="1:5" x14ac:dyDescent="0.25">
      <c r="A8" s="1"/>
      <c r="D8" s="14"/>
    </row>
    <row r="9" spans="1:5" x14ac:dyDescent="0.25">
      <c r="A9" s="1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view="pageBreakPreview" zoomScaleNormal="85" zoomScaleSheetLayoutView="100" workbookViewId="0">
      <selection activeCell="C6" sqref="C6"/>
    </sheetView>
  </sheetViews>
  <sheetFormatPr defaultColWidth="9.140625" defaultRowHeight="15" x14ac:dyDescent="0.25"/>
  <cols>
    <col min="1" max="1" width="6.42578125" style="2" customWidth="1"/>
    <col min="2" max="2" width="60.28515625" style="2" customWidth="1"/>
    <col min="3" max="3" width="52.28515625" style="2" customWidth="1"/>
    <col min="4" max="16384" width="9.140625" style="2"/>
  </cols>
  <sheetData>
    <row r="1" spans="1:4" ht="30" customHeight="1" x14ac:dyDescent="0.25">
      <c r="A1" s="135" t="s">
        <v>147</v>
      </c>
      <c r="B1" s="136"/>
      <c r="C1" s="136"/>
      <c r="D1" s="1"/>
    </row>
    <row r="2" spans="1:4" x14ac:dyDescent="0.25">
      <c r="A2" s="1"/>
      <c r="B2" s="1"/>
      <c r="C2" s="1"/>
      <c r="D2" s="1"/>
    </row>
    <row r="3" spans="1:4" ht="21" x14ac:dyDescent="0.25">
      <c r="A3" s="5" t="s">
        <v>0</v>
      </c>
      <c r="B3" s="5" t="s">
        <v>1</v>
      </c>
      <c r="C3" s="11" t="s">
        <v>150</v>
      </c>
      <c r="D3" s="1"/>
    </row>
    <row r="4" spans="1:4" ht="31.5" x14ac:dyDescent="0.25">
      <c r="A4" s="3">
        <v>1</v>
      </c>
      <c r="B4" s="10" t="s">
        <v>148</v>
      </c>
      <c r="C4" s="29" t="s">
        <v>334</v>
      </c>
      <c r="D4" s="1"/>
    </row>
    <row r="5" spans="1:4" ht="31.5" x14ac:dyDescent="0.25">
      <c r="A5" s="3">
        <v>2</v>
      </c>
      <c r="B5" s="25" t="s">
        <v>149</v>
      </c>
      <c r="C5" s="29" t="s">
        <v>334</v>
      </c>
      <c r="D5" s="1"/>
    </row>
    <row r="6" spans="1:4" ht="31.5" x14ac:dyDescent="0.25">
      <c r="A6" s="3"/>
      <c r="B6" s="25" t="s">
        <v>335</v>
      </c>
      <c r="C6" s="29" t="s">
        <v>447</v>
      </c>
      <c r="D6" s="1"/>
    </row>
    <row r="7" spans="1:4" x14ac:dyDescent="0.25">
      <c r="A7" s="5">
        <v>3</v>
      </c>
      <c r="B7" s="8" t="s">
        <v>146</v>
      </c>
      <c r="C7" s="48" t="str">
        <f>IF(OR(C4="",C5=""),"НЕТ","ДА")</f>
        <v>ДА</v>
      </c>
      <c r="D7" s="1"/>
    </row>
    <row r="9" spans="1:4" x14ac:dyDescent="0.25">
      <c r="A9" s="1" t="s">
        <v>77</v>
      </c>
    </row>
    <row r="10" spans="1:4" x14ac:dyDescent="0.25">
      <c r="A10" s="1" t="s">
        <v>151</v>
      </c>
    </row>
    <row r="11" spans="1:4" x14ac:dyDescent="0.25">
      <c r="A11" s="1" t="s">
        <v>152</v>
      </c>
    </row>
    <row r="12" spans="1:4" x14ac:dyDescent="0.25">
      <c r="A12" s="1"/>
    </row>
  </sheetData>
  <mergeCells count="1">
    <mergeCell ref="A1:C1"/>
  </mergeCells>
  <hyperlinks>
    <hyperlink ref="C4" r:id="rId1"/>
    <hyperlink ref="C5" r:id="rId2"/>
    <hyperlink ref="C6" r:id="rId3"/>
  </hyperlinks>
  <pageMargins left="0.70866141732283472" right="0.70866141732283472" top="0.74803149606299213" bottom="0.74803149606299213" header="0.31496062992125984" footer="0.31496062992125984"/>
  <pageSetup paperSize="9" orientation="landscape" r:id="rId4"/>
  <colBreaks count="1" manualBreakCount="1">
    <brk id="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view="pageBreakPreview" zoomScaleNormal="85" zoomScaleSheetLayoutView="100" workbookViewId="0">
      <selection activeCell="C11" sqref="C11"/>
    </sheetView>
  </sheetViews>
  <sheetFormatPr defaultColWidth="9.140625" defaultRowHeight="15" x14ac:dyDescent="0.25"/>
  <cols>
    <col min="1" max="1" width="6.42578125" style="2" customWidth="1"/>
    <col min="2" max="2" width="58.7109375" style="2" bestFit="1" customWidth="1"/>
    <col min="3" max="3" width="66.140625" style="66" customWidth="1"/>
    <col min="4" max="16384" width="9.140625" style="2"/>
  </cols>
  <sheetData>
    <row r="1" spans="1:4" ht="30" customHeight="1" x14ac:dyDescent="0.25">
      <c r="A1" s="135" t="s">
        <v>153</v>
      </c>
      <c r="B1" s="136"/>
      <c r="C1" s="136"/>
      <c r="D1" s="1"/>
    </row>
    <row r="2" spans="1:4" x14ac:dyDescent="0.25">
      <c r="A2" s="1"/>
      <c r="B2" s="1"/>
      <c r="C2" s="50"/>
      <c r="D2" s="1"/>
    </row>
    <row r="3" spans="1:4" ht="21" x14ac:dyDescent="0.25">
      <c r="A3" s="5" t="s">
        <v>0</v>
      </c>
      <c r="B3" s="5" t="s">
        <v>1</v>
      </c>
      <c r="C3" s="11" t="s">
        <v>150</v>
      </c>
      <c r="D3" s="1"/>
    </row>
    <row r="4" spans="1:4" x14ac:dyDescent="0.25">
      <c r="A4" s="3">
        <v>1</v>
      </c>
      <c r="B4" s="10" t="s">
        <v>155</v>
      </c>
      <c r="C4" s="67" t="s">
        <v>687</v>
      </c>
      <c r="D4" s="1"/>
    </row>
    <row r="5" spans="1:4" ht="30" x14ac:dyDescent="0.25">
      <c r="A5" s="3">
        <v>2</v>
      </c>
      <c r="B5" s="25" t="s">
        <v>156</v>
      </c>
      <c r="C5" s="67" t="s">
        <v>688</v>
      </c>
      <c r="D5" s="1"/>
    </row>
    <row r="6" spans="1:4" x14ac:dyDescent="0.25">
      <c r="A6" s="3">
        <v>3</v>
      </c>
      <c r="B6" s="25" t="s">
        <v>157</v>
      </c>
      <c r="C6" s="67" t="s">
        <v>734</v>
      </c>
      <c r="D6" s="1"/>
    </row>
    <row r="7" spans="1:4" x14ac:dyDescent="0.25">
      <c r="A7" s="3">
        <v>4</v>
      </c>
      <c r="B7" s="25" t="s">
        <v>158</v>
      </c>
      <c r="C7" s="67" t="s">
        <v>707</v>
      </c>
      <c r="D7" s="1"/>
    </row>
    <row r="8" spans="1:4" x14ac:dyDescent="0.25">
      <c r="A8" s="3">
        <v>5</v>
      </c>
      <c r="B8" s="25" t="s">
        <v>159</v>
      </c>
      <c r="C8" s="67" t="s">
        <v>689</v>
      </c>
      <c r="D8" s="1"/>
    </row>
    <row r="9" spans="1:4" ht="30" x14ac:dyDescent="0.25">
      <c r="A9" s="3">
        <v>6</v>
      </c>
      <c r="B9" s="25" t="s">
        <v>160</v>
      </c>
      <c r="C9" s="67" t="s">
        <v>690</v>
      </c>
      <c r="D9" s="1"/>
    </row>
    <row r="10" spans="1:4" x14ac:dyDescent="0.25">
      <c r="A10" s="3">
        <v>7</v>
      </c>
      <c r="B10" s="25" t="s">
        <v>161</v>
      </c>
      <c r="C10" s="67" t="s">
        <v>691</v>
      </c>
      <c r="D10" s="1"/>
    </row>
    <row r="11" spans="1:4" ht="30" x14ac:dyDescent="0.25">
      <c r="A11" s="3">
        <v>8</v>
      </c>
      <c r="B11" s="25" t="s">
        <v>162</v>
      </c>
      <c r="C11" s="67" t="s">
        <v>692</v>
      </c>
      <c r="D11" s="1"/>
    </row>
    <row r="12" spans="1:4" x14ac:dyDescent="0.25">
      <c r="A12" s="5">
        <v>9</v>
      </c>
      <c r="B12" s="8" t="s">
        <v>154</v>
      </c>
      <c r="C12" s="68" t="str">
        <f>IF(OR(C4="",C5="",C6="",C7="",C8="",C9="",C10="",C11=""),"НЕТ","ДА")</f>
        <v>ДА</v>
      </c>
      <c r="D12" s="1"/>
    </row>
    <row r="14" spans="1:4" x14ac:dyDescent="0.25">
      <c r="A14" s="1" t="s">
        <v>77</v>
      </c>
    </row>
    <row r="15" spans="1:4" x14ac:dyDescent="0.25">
      <c r="A15" s="1" t="s">
        <v>164</v>
      </c>
    </row>
    <row r="16" spans="1:4" x14ac:dyDescent="0.25">
      <c r="A16" s="1" t="s">
        <v>163</v>
      </c>
    </row>
    <row r="17" spans="1:1" x14ac:dyDescent="0.25">
      <c r="A17" s="1" t="s">
        <v>165</v>
      </c>
    </row>
  </sheetData>
  <mergeCells count="1">
    <mergeCell ref="A1:C1"/>
  </mergeCells>
  <hyperlinks>
    <hyperlink ref="C4" r:id="rId1"/>
    <hyperlink ref="C5" r:id="rId2"/>
    <hyperlink ref="C7" r:id="rId3"/>
    <hyperlink ref="C6" r:id="rId4"/>
    <hyperlink ref="C8" r:id="rId5"/>
    <hyperlink ref="C9" r:id="rId6"/>
    <hyperlink ref="C10" r:id="rId7"/>
    <hyperlink ref="C11" r:id="rId8"/>
  </hyperlinks>
  <pageMargins left="0.70866141732283472" right="0.70866141732283472" top="0.74803149606299213" bottom="0.74803149606299213" header="0.31496062992125984" footer="0.31496062992125984"/>
  <pageSetup paperSize="9" scale="99" orientation="landscape" r:id="rId9"/>
  <colBreaks count="1" manualBreakCount="1">
    <brk id="3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topLeftCell="A28" zoomScaleNormal="85" zoomScaleSheetLayoutView="100" workbookViewId="0">
      <selection activeCell="C39" sqref="C39"/>
    </sheetView>
  </sheetViews>
  <sheetFormatPr defaultColWidth="9.140625" defaultRowHeight="15" x14ac:dyDescent="0.25"/>
  <cols>
    <col min="1" max="1" width="6.42578125" style="2" customWidth="1"/>
    <col min="2" max="2" width="66.85546875" style="2" customWidth="1"/>
    <col min="3" max="3" width="56.7109375" style="2" bestFit="1" customWidth="1"/>
    <col min="4" max="16384" width="9.140625" style="2"/>
  </cols>
  <sheetData>
    <row r="1" spans="1:4" ht="30" customHeight="1" x14ac:dyDescent="0.25">
      <c r="A1" s="135" t="s">
        <v>166</v>
      </c>
      <c r="B1" s="136"/>
      <c r="C1" s="136"/>
      <c r="D1" s="1"/>
    </row>
    <row r="2" spans="1:4" x14ac:dyDescent="0.25">
      <c r="A2" s="1"/>
      <c r="B2" s="1"/>
      <c r="C2" s="1"/>
      <c r="D2" s="1"/>
    </row>
    <row r="3" spans="1:4" ht="31.5" x14ac:dyDescent="0.25">
      <c r="A3" s="5" t="s">
        <v>0</v>
      </c>
      <c r="B3" s="5" t="s">
        <v>208</v>
      </c>
      <c r="C3" s="11" t="s">
        <v>248</v>
      </c>
      <c r="D3" s="1"/>
    </row>
    <row r="4" spans="1:4" x14ac:dyDescent="0.25">
      <c r="A4" s="15" t="s">
        <v>50</v>
      </c>
      <c r="B4" s="10" t="s">
        <v>218</v>
      </c>
      <c r="C4" s="33" t="s">
        <v>305</v>
      </c>
      <c r="D4" s="1"/>
    </row>
    <row r="5" spans="1:4" x14ac:dyDescent="0.25">
      <c r="A5" s="15" t="s">
        <v>51</v>
      </c>
      <c r="B5" s="25" t="s">
        <v>219</v>
      </c>
      <c r="C5" s="33" t="s">
        <v>306</v>
      </c>
      <c r="D5" s="1"/>
    </row>
    <row r="6" spans="1:4" x14ac:dyDescent="0.25">
      <c r="A6" s="15" t="s">
        <v>52</v>
      </c>
      <c r="B6" s="25" t="s">
        <v>141</v>
      </c>
      <c r="C6" s="33" t="s">
        <v>307</v>
      </c>
      <c r="D6" s="1"/>
    </row>
    <row r="7" spans="1:4" ht="21" x14ac:dyDescent="0.25">
      <c r="A7" s="15" t="s">
        <v>53</v>
      </c>
      <c r="B7" s="25" t="s">
        <v>221</v>
      </c>
      <c r="C7" s="33" t="s">
        <v>308</v>
      </c>
      <c r="D7" s="1"/>
    </row>
    <row r="8" spans="1:4" ht="21" x14ac:dyDescent="0.25">
      <c r="A8" s="15" t="s">
        <v>54</v>
      </c>
      <c r="B8" s="25" t="s">
        <v>222</v>
      </c>
      <c r="C8" s="33" t="s">
        <v>309</v>
      </c>
      <c r="D8" s="1"/>
    </row>
    <row r="9" spans="1:4" ht="31.5" x14ac:dyDescent="0.25">
      <c r="A9" s="15" t="s">
        <v>55</v>
      </c>
      <c r="B9" s="25" t="s">
        <v>223</v>
      </c>
      <c r="C9" s="33" t="s">
        <v>310</v>
      </c>
      <c r="D9" s="1"/>
    </row>
    <row r="10" spans="1:4" ht="21" x14ac:dyDescent="0.25">
      <c r="A10" s="15" t="s">
        <v>56</v>
      </c>
      <c r="B10" s="25" t="s">
        <v>224</v>
      </c>
      <c r="C10" s="29" t="s">
        <v>332</v>
      </c>
      <c r="D10" s="1"/>
    </row>
    <row r="11" spans="1:4" ht="52.5" x14ac:dyDescent="0.25">
      <c r="A11" s="15" t="s">
        <v>57</v>
      </c>
      <c r="B11" s="25" t="s">
        <v>225</v>
      </c>
      <c r="C11" s="33" t="s">
        <v>311</v>
      </c>
      <c r="D11" s="1"/>
    </row>
    <row r="12" spans="1:4" ht="31.5" x14ac:dyDescent="0.25">
      <c r="A12" s="15" t="s">
        <v>58</v>
      </c>
      <c r="B12" s="25" t="s">
        <v>226</v>
      </c>
      <c r="C12" s="33" t="s">
        <v>329</v>
      </c>
      <c r="D12" s="1"/>
    </row>
    <row r="13" spans="1:4" ht="73.5" x14ac:dyDescent="0.25">
      <c r="A13" s="15" t="s">
        <v>59</v>
      </c>
      <c r="B13" s="25" t="s">
        <v>227</v>
      </c>
      <c r="C13" s="33" t="s">
        <v>331</v>
      </c>
      <c r="D13" s="1"/>
    </row>
    <row r="14" spans="1:4" ht="21" x14ac:dyDescent="0.25">
      <c r="A14" s="15" t="s">
        <v>60</v>
      </c>
      <c r="B14" s="25" t="s">
        <v>246</v>
      </c>
      <c r="C14" s="33" t="s">
        <v>312</v>
      </c>
      <c r="D14" s="1"/>
    </row>
    <row r="15" spans="1:4" ht="21" x14ac:dyDescent="0.25">
      <c r="A15" s="15" t="s">
        <v>121</v>
      </c>
      <c r="B15" s="25" t="s">
        <v>228</v>
      </c>
      <c r="C15" s="33" t="s">
        <v>313</v>
      </c>
      <c r="D15" s="1"/>
    </row>
    <row r="16" spans="1:4" ht="21" x14ac:dyDescent="0.25">
      <c r="A16" s="15" t="s">
        <v>131</v>
      </c>
      <c r="B16" s="25" t="s">
        <v>247</v>
      </c>
      <c r="C16" s="33" t="s">
        <v>314</v>
      </c>
      <c r="D16" s="1"/>
    </row>
    <row r="17" spans="1:4" ht="21" x14ac:dyDescent="0.25">
      <c r="A17" s="15" t="s">
        <v>132</v>
      </c>
      <c r="B17" s="25" t="s">
        <v>245</v>
      </c>
      <c r="C17" s="33" t="s">
        <v>315</v>
      </c>
      <c r="D17" s="1"/>
    </row>
    <row r="18" spans="1:4" ht="21" x14ac:dyDescent="0.25">
      <c r="A18" s="15" t="s">
        <v>133</v>
      </c>
      <c r="B18" s="25" t="s">
        <v>230</v>
      </c>
      <c r="C18" s="6"/>
      <c r="D18" s="1"/>
    </row>
    <row r="19" spans="1:4" x14ac:dyDescent="0.25">
      <c r="A19" s="15" t="s">
        <v>134</v>
      </c>
      <c r="B19" s="25" t="s">
        <v>229</v>
      </c>
      <c r="C19" s="33" t="s">
        <v>316</v>
      </c>
      <c r="D19" s="1"/>
    </row>
    <row r="20" spans="1:4" x14ac:dyDescent="0.25">
      <c r="A20" s="15" t="s">
        <v>135</v>
      </c>
      <c r="B20" s="25" t="s">
        <v>231</v>
      </c>
      <c r="C20" s="33" t="s">
        <v>317</v>
      </c>
      <c r="D20" s="1"/>
    </row>
    <row r="21" spans="1:4" ht="31.5" x14ac:dyDescent="0.25">
      <c r="A21" s="15" t="s">
        <v>136</v>
      </c>
      <c r="B21" s="25" t="s">
        <v>232</v>
      </c>
      <c r="C21" s="33" t="s">
        <v>318</v>
      </c>
      <c r="D21" s="1"/>
    </row>
    <row r="22" spans="1:4" ht="21" x14ac:dyDescent="0.25">
      <c r="A22" s="15" t="s">
        <v>137</v>
      </c>
      <c r="B22" s="25" t="s">
        <v>233</v>
      </c>
      <c r="C22" s="33" t="s">
        <v>319</v>
      </c>
      <c r="D22" s="1"/>
    </row>
    <row r="23" spans="1:4" x14ac:dyDescent="0.25">
      <c r="A23" s="15" t="s">
        <v>138</v>
      </c>
      <c r="B23" s="25" t="s">
        <v>234</v>
      </c>
      <c r="C23" s="33" t="s">
        <v>320</v>
      </c>
      <c r="D23" s="1"/>
    </row>
    <row r="24" spans="1:4" ht="52.5" x14ac:dyDescent="0.25">
      <c r="A24" s="15" t="s">
        <v>139</v>
      </c>
      <c r="B24" s="25" t="s">
        <v>235</v>
      </c>
      <c r="C24" s="33" t="s">
        <v>321</v>
      </c>
      <c r="D24" s="1"/>
    </row>
    <row r="25" spans="1:4" ht="21" x14ac:dyDescent="0.25">
      <c r="A25" s="15" t="s">
        <v>140</v>
      </c>
      <c r="B25" s="25" t="s">
        <v>236</v>
      </c>
      <c r="C25" s="33" t="s">
        <v>322</v>
      </c>
      <c r="D25" s="1"/>
    </row>
    <row r="26" spans="1:4" ht="42" x14ac:dyDescent="0.25">
      <c r="A26" s="15" t="s">
        <v>209</v>
      </c>
      <c r="B26" s="25" t="s">
        <v>237</v>
      </c>
      <c r="C26" s="33" t="s">
        <v>323</v>
      </c>
      <c r="D26" s="1"/>
    </row>
    <row r="27" spans="1:4" ht="31.5" x14ac:dyDescent="0.25">
      <c r="A27" s="15" t="s">
        <v>210</v>
      </c>
      <c r="B27" s="25" t="s">
        <v>238</v>
      </c>
      <c r="C27" s="33" t="s">
        <v>324</v>
      </c>
      <c r="D27" s="1"/>
    </row>
    <row r="28" spans="1:4" ht="31.5" x14ac:dyDescent="0.25">
      <c r="A28" s="15" t="s">
        <v>211</v>
      </c>
      <c r="B28" s="25" t="s">
        <v>239</v>
      </c>
      <c r="C28" s="33" t="s">
        <v>325</v>
      </c>
      <c r="D28" s="1"/>
    </row>
    <row r="29" spans="1:4" x14ac:dyDescent="0.25">
      <c r="A29" s="15" t="s">
        <v>212</v>
      </c>
      <c r="B29" s="25" t="s">
        <v>220</v>
      </c>
      <c r="C29" s="33" t="s">
        <v>326</v>
      </c>
      <c r="D29" s="1"/>
    </row>
    <row r="30" spans="1:4" ht="21" x14ac:dyDescent="0.25">
      <c r="A30" s="15" t="s">
        <v>213</v>
      </c>
      <c r="B30" s="25" t="s">
        <v>240</v>
      </c>
      <c r="C30" s="33" t="s">
        <v>326</v>
      </c>
      <c r="D30" s="1"/>
    </row>
    <row r="31" spans="1:4" ht="21" x14ac:dyDescent="0.25">
      <c r="A31" s="15" t="s">
        <v>214</v>
      </c>
      <c r="B31" s="25" t="s">
        <v>241</v>
      </c>
      <c r="C31" s="33" t="s">
        <v>327</v>
      </c>
      <c r="D31" s="1"/>
    </row>
    <row r="32" spans="1:4" ht="21" x14ac:dyDescent="0.25">
      <c r="A32" s="15" t="s">
        <v>215</v>
      </c>
      <c r="B32" s="25" t="s">
        <v>242</v>
      </c>
      <c r="C32" s="33" t="s">
        <v>328</v>
      </c>
      <c r="D32" s="1"/>
    </row>
    <row r="33" spans="1:4" ht="31.5" x14ac:dyDescent="0.25">
      <c r="A33" s="15" t="s">
        <v>216</v>
      </c>
      <c r="B33" s="25" t="s">
        <v>243</v>
      </c>
      <c r="C33" s="33" t="s">
        <v>333</v>
      </c>
      <c r="D33" s="1"/>
    </row>
    <row r="34" spans="1:4" ht="21" x14ac:dyDescent="0.25">
      <c r="A34" s="15" t="s">
        <v>217</v>
      </c>
      <c r="B34" s="25" t="s">
        <v>244</v>
      </c>
      <c r="C34" s="33" t="s">
        <v>330</v>
      </c>
      <c r="D34" s="1"/>
    </row>
    <row r="35" spans="1:4" x14ac:dyDescent="0.25">
      <c r="A35" s="5">
        <v>2</v>
      </c>
      <c r="B35" s="8" t="s">
        <v>167</v>
      </c>
      <c r="C35" s="49">
        <f>COUNTA(C4:C34)</f>
        <v>30</v>
      </c>
      <c r="D35" s="1"/>
    </row>
    <row r="37" spans="1:4" x14ac:dyDescent="0.25">
      <c r="A37" s="1"/>
    </row>
    <row r="38" spans="1:4" x14ac:dyDescent="0.25">
      <c r="A38" s="1"/>
    </row>
    <row r="39" spans="1:4" x14ac:dyDescent="0.25">
      <c r="A39" s="1"/>
    </row>
    <row r="40" spans="1:4" x14ac:dyDescent="0.25">
      <c r="A40" s="1"/>
    </row>
  </sheetData>
  <mergeCells count="1">
    <mergeCell ref="A1:C1"/>
  </mergeCells>
  <hyperlinks>
    <hyperlink ref="C4" r:id="rId1"/>
    <hyperlink ref="C5" r:id="rId2"/>
    <hyperlink ref="C6" r:id="rId3"/>
    <hyperlink ref="C7" r:id="rId4"/>
    <hyperlink ref="C8" r:id="rId5"/>
    <hyperlink ref="C9" r:id="rId6"/>
    <hyperlink ref="C11" r:id="rId7"/>
    <hyperlink ref="C14" r:id="rId8"/>
    <hyperlink ref="C15" r:id="rId9"/>
    <hyperlink ref="C16" r:id="rId10"/>
    <hyperlink ref="C17" r:id="rId11"/>
    <hyperlink ref="C19" r:id="rId12"/>
    <hyperlink ref="C20" r:id="rId13"/>
    <hyperlink ref="C21" r:id="rId14"/>
    <hyperlink ref="C22" r:id="rId15"/>
    <hyperlink ref="C23" r:id="rId16"/>
    <hyperlink ref="C24" r:id="rId17"/>
    <hyperlink ref="C25" r:id="rId18"/>
    <hyperlink ref="C26" r:id="rId19"/>
    <hyperlink ref="C27" r:id="rId20"/>
    <hyperlink ref="C28" r:id="rId21"/>
    <hyperlink ref="C29" r:id="rId22"/>
    <hyperlink ref="C30" r:id="rId23"/>
    <hyperlink ref="C31" r:id="rId24"/>
    <hyperlink ref="C10" r:id="rId25"/>
    <hyperlink ref="C12" r:id="rId26"/>
    <hyperlink ref="C34" r:id="rId27"/>
    <hyperlink ref="C13" r:id="rId28"/>
    <hyperlink ref="C32" r:id="rId29"/>
    <hyperlink ref="C33" r:id="rId30"/>
  </hyperlinks>
  <pageMargins left="0.70866141732283472" right="0.70866141732283472" top="0.74803149606299213" bottom="0.74803149606299213" header="0.31496062992125984" footer="0.31496062992125984"/>
  <pageSetup paperSize="9" scale="67" orientation="portrait" r:id="rId31"/>
  <colBreaks count="1" manualBreakCount="1">
    <brk id="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view="pageBreakPreview" zoomScaleNormal="85" zoomScaleSheetLayoutView="100" workbookViewId="0">
      <selection activeCell="D12" sqref="D12"/>
    </sheetView>
  </sheetViews>
  <sheetFormatPr defaultColWidth="9.140625" defaultRowHeight="15" x14ac:dyDescent="0.25"/>
  <cols>
    <col min="1" max="1" width="6.42578125" style="2" customWidth="1"/>
    <col min="2" max="2" width="72.28515625" style="2" customWidth="1"/>
    <col min="3" max="3" width="47" style="2" customWidth="1"/>
    <col min="4" max="16384" width="9.140625" style="2"/>
  </cols>
  <sheetData>
    <row r="1" spans="1:4" ht="30" customHeight="1" x14ac:dyDescent="0.25">
      <c r="A1" s="137" t="s">
        <v>193</v>
      </c>
      <c r="B1" s="137"/>
      <c r="C1" s="137"/>
      <c r="D1" s="1"/>
    </row>
    <row r="2" spans="1:4" x14ac:dyDescent="0.25">
      <c r="A2" s="1"/>
      <c r="B2" s="1"/>
      <c r="C2" s="1"/>
      <c r="D2" s="1"/>
    </row>
    <row r="3" spans="1:4" ht="31.5" x14ac:dyDescent="0.25">
      <c r="A3" s="5" t="s">
        <v>0</v>
      </c>
      <c r="B3" s="5" t="s">
        <v>115</v>
      </c>
      <c r="C3" s="11" t="s">
        <v>188</v>
      </c>
      <c r="D3" s="1"/>
    </row>
    <row r="4" spans="1:4" x14ac:dyDescent="0.25">
      <c r="A4" s="5">
        <v>1</v>
      </c>
      <c r="B4" s="27" t="s">
        <v>194</v>
      </c>
      <c r="C4" s="26"/>
      <c r="D4" s="1"/>
    </row>
    <row r="5" spans="1:4" ht="30" x14ac:dyDescent="0.25">
      <c r="A5" s="15" t="s">
        <v>50</v>
      </c>
      <c r="B5" s="10" t="s">
        <v>457</v>
      </c>
      <c r="C5" s="120" t="s">
        <v>458</v>
      </c>
      <c r="D5" s="1"/>
    </row>
    <row r="6" spans="1:4" ht="30" x14ac:dyDescent="0.25">
      <c r="A6" s="15" t="s">
        <v>467</v>
      </c>
      <c r="B6" s="10" t="s">
        <v>459</v>
      </c>
      <c r="C6" s="120" t="s">
        <v>460</v>
      </c>
      <c r="D6" s="1"/>
    </row>
    <row r="7" spans="1:4" ht="30" x14ac:dyDescent="0.25">
      <c r="A7" s="15" t="s">
        <v>468</v>
      </c>
      <c r="B7" s="10" t="s">
        <v>461</v>
      </c>
      <c r="C7" s="121" t="s">
        <v>462</v>
      </c>
      <c r="D7" s="1"/>
    </row>
    <row r="8" spans="1:4" ht="30" x14ac:dyDescent="0.25">
      <c r="A8" s="15" t="s">
        <v>469</v>
      </c>
      <c r="B8" s="10" t="s">
        <v>463</v>
      </c>
      <c r="C8" s="121" t="s">
        <v>464</v>
      </c>
      <c r="D8" s="1"/>
    </row>
    <row r="9" spans="1:4" x14ac:dyDescent="0.25">
      <c r="A9" s="15" t="s">
        <v>470</v>
      </c>
      <c r="B9" s="10" t="s">
        <v>465</v>
      </c>
      <c r="C9" s="120" t="s">
        <v>466</v>
      </c>
      <c r="D9" s="1" t="s">
        <v>62</v>
      </c>
    </row>
    <row r="10" spans="1:4" x14ac:dyDescent="0.25">
      <c r="A10" s="5">
        <v>2</v>
      </c>
      <c r="B10" s="27" t="s">
        <v>195</v>
      </c>
      <c r="C10" s="26"/>
      <c r="D10" s="1"/>
    </row>
    <row r="11" spans="1:4" ht="38.25" x14ac:dyDescent="0.25">
      <c r="A11" s="64" t="s">
        <v>64</v>
      </c>
      <c r="B11" s="58" t="s">
        <v>510</v>
      </c>
      <c r="C11" s="122" t="s">
        <v>572</v>
      </c>
      <c r="D11" s="1"/>
    </row>
    <row r="12" spans="1:4" ht="38.25" x14ac:dyDescent="0.25">
      <c r="A12" s="64" t="s">
        <v>65</v>
      </c>
      <c r="B12" s="56" t="s">
        <v>511</v>
      </c>
      <c r="C12" s="122" t="s">
        <v>573</v>
      </c>
      <c r="D12" s="1"/>
    </row>
    <row r="13" spans="1:4" ht="51" x14ac:dyDescent="0.25">
      <c r="A13" s="64" t="s">
        <v>66</v>
      </c>
      <c r="B13" s="58" t="s">
        <v>512</v>
      </c>
      <c r="C13" s="122" t="s">
        <v>574</v>
      </c>
      <c r="D13" s="1"/>
    </row>
    <row r="14" spans="1:4" ht="38.25" x14ac:dyDescent="0.25">
      <c r="A14" s="64" t="s">
        <v>67</v>
      </c>
      <c r="B14" s="58" t="s">
        <v>513</v>
      </c>
      <c r="C14" s="122" t="s">
        <v>575</v>
      </c>
      <c r="D14" s="1"/>
    </row>
    <row r="15" spans="1:4" ht="51" x14ac:dyDescent="0.25">
      <c r="A15" s="64" t="s">
        <v>68</v>
      </c>
      <c r="B15" s="58" t="s">
        <v>514</v>
      </c>
      <c r="C15" s="122" t="s">
        <v>576</v>
      </c>
      <c r="D15" s="1"/>
    </row>
    <row r="16" spans="1:4" ht="38.25" x14ac:dyDescent="0.25">
      <c r="A16" s="64" t="s">
        <v>69</v>
      </c>
      <c r="B16" s="58" t="s">
        <v>515</v>
      </c>
      <c r="C16" s="122" t="s">
        <v>577</v>
      </c>
      <c r="D16" s="1"/>
    </row>
    <row r="17" spans="1:4" ht="38.25" x14ac:dyDescent="0.25">
      <c r="A17" s="64" t="s">
        <v>649</v>
      </c>
      <c r="B17" s="58" t="s">
        <v>516</v>
      </c>
      <c r="C17" s="122" t="s">
        <v>578</v>
      </c>
      <c r="D17" s="1"/>
    </row>
    <row r="18" spans="1:4" ht="38.25" x14ac:dyDescent="0.25">
      <c r="A18" s="64" t="s">
        <v>72</v>
      </c>
      <c r="B18" s="58" t="s">
        <v>517</v>
      </c>
      <c r="C18" s="122" t="s">
        <v>579</v>
      </c>
      <c r="D18" s="1"/>
    </row>
    <row r="19" spans="1:4" ht="38.25" x14ac:dyDescent="0.25">
      <c r="A19" s="64" t="s">
        <v>73</v>
      </c>
      <c r="B19" s="58" t="s">
        <v>518</v>
      </c>
      <c r="C19" s="122" t="s">
        <v>580</v>
      </c>
      <c r="D19" s="1"/>
    </row>
    <row r="20" spans="1:4" ht="38.25" x14ac:dyDescent="0.25">
      <c r="A20" s="64" t="s">
        <v>74</v>
      </c>
      <c r="B20" s="56" t="s">
        <v>519</v>
      </c>
      <c r="C20" s="122" t="s">
        <v>581</v>
      </c>
      <c r="D20" s="1"/>
    </row>
    <row r="21" spans="1:4" ht="38.25" x14ac:dyDescent="0.25">
      <c r="A21" s="64" t="s">
        <v>120</v>
      </c>
      <c r="B21" s="58" t="s">
        <v>520</v>
      </c>
      <c r="C21" s="122" t="s">
        <v>582</v>
      </c>
      <c r="D21" s="1"/>
    </row>
    <row r="22" spans="1:4" ht="38.25" x14ac:dyDescent="0.25">
      <c r="A22" s="64" t="s">
        <v>421</v>
      </c>
      <c r="B22" s="58" t="s">
        <v>521</v>
      </c>
      <c r="C22" s="122" t="s">
        <v>583</v>
      </c>
      <c r="D22" s="1"/>
    </row>
    <row r="23" spans="1:4" ht="38.25" x14ac:dyDescent="0.25">
      <c r="A23" s="64" t="s">
        <v>422</v>
      </c>
      <c r="B23" s="58" t="s">
        <v>522</v>
      </c>
      <c r="C23" s="122" t="s">
        <v>584</v>
      </c>
      <c r="D23" s="1"/>
    </row>
    <row r="24" spans="1:4" ht="38.25" x14ac:dyDescent="0.25">
      <c r="A24" s="64" t="s">
        <v>423</v>
      </c>
      <c r="B24" s="58" t="s">
        <v>523</v>
      </c>
      <c r="C24" s="122" t="s">
        <v>585</v>
      </c>
      <c r="D24" s="1"/>
    </row>
    <row r="25" spans="1:4" ht="38.25" x14ac:dyDescent="0.25">
      <c r="A25" s="64" t="s">
        <v>426</v>
      </c>
      <c r="B25" s="58" t="s">
        <v>524</v>
      </c>
      <c r="C25" s="122" t="s">
        <v>586</v>
      </c>
      <c r="D25" s="1"/>
    </row>
    <row r="26" spans="1:4" ht="38.25" x14ac:dyDescent="0.25">
      <c r="A26" s="64" t="s">
        <v>429</v>
      </c>
      <c r="B26" s="58" t="s">
        <v>525</v>
      </c>
      <c r="C26" s="122" t="s">
        <v>587</v>
      </c>
      <c r="D26" s="1"/>
    </row>
    <row r="27" spans="1:4" ht="38.25" x14ac:dyDescent="0.25">
      <c r="A27" s="64" t="s">
        <v>431</v>
      </c>
      <c r="B27" s="58" t="s">
        <v>526</v>
      </c>
      <c r="C27" s="122" t="s">
        <v>588</v>
      </c>
      <c r="D27" s="1"/>
    </row>
    <row r="28" spans="1:4" ht="38.25" x14ac:dyDescent="0.25">
      <c r="A28" s="64" t="s">
        <v>432</v>
      </c>
      <c r="B28" s="58" t="s">
        <v>527</v>
      </c>
      <c r="C28" s="122" t="s">
        <v>589</v>
      </c>
      <c r="D28" s="1"/>
    </row>
    <row r="29" spans="1:4" ht="38.25" x14ac:dyDescent="0.25">
      <c r="A29" s="64" t="s">
        <v>434</v>
      </c>
      <c r="B29" s="58" t="s">
        <v>528</v>
      </c>
      <c r="C29" s="122" t="s">
        <v>590</v>
      </c>
      <c r="D29" s="1"/>
    </row>
    <row r="30" spans="1:4" ht="38.25" x14ac:dyDescent="0.25">
      <c r="A30" s="64" t="s">
        <v>436</v>
      </c>
      <c r="B30" s="58" t="s">
        <v>529</v>
      </c>
      <c r="C30" s="122" t="s">
        <v>591</v>
      </c>
      <c r="D30" s="1"/>
    </row>
    <row r="31" spans="1:4" ht="38.25" x14ac:dyDescent="0.25">
      <c r="A31" s="64" t="s">
        <v>438</v>
      </c>
      <c r="B31" s="58" t="s">
        <v>530</v>
      </c>
      <c r="C31" s="122" t="s">
        <v>592</v>
      </c>
      <c r="D31" s="1"/>
    </row>
    <row r="32" spans="1:4" ht="38.25" x14ac:dyDescent="0.25">
      <c r="A32" s="64" t="s">
        <v>440</v>
      </c>
      <c r="B32" s="56" t="s">
        <v>531</v>
      </c>
      <c r="C32" s="122" t="s">
        <v>593</v>
      </c>
      <c r="D32" s="1"/>
    </row>
    <row r="33" spans="1:4" ht="30" x14ac:dyDescent="0.25">
      <c r="A33" s="64" t="s">
        <v>442</v>
      </c>
      <c r="B33" s="58" t="s">
        <v>532</v>
      </c>
      <c r="C33" s="122" t="s">
        <v>594</v>
      </c>
      <c r="D33" s="1"/>
    </row>
    <row r="34" spans="1:4" ht="30" x14ac:dyDescent="0.25">
      <c r="A34" s="64" t="s">
        <v>444</v>
      </c>
      <c r="B34" s="58" t="s">
        <v>533</v>
      </c>
      <c r="C34" s="122" t="s">
        <v>595</v>
      </c>
      <c r="D34" s="1"/>
    </row>
    <row r="35" spans="1:4" ht="30" x14ac:dyDescent="0.25">
      <c r="A35" s="64" t="s">
        <v>650</v>
      </c>
      <c r="B35" s="58" t="s">
        <v>534</v>
      </c>
      <c r="C35" s="122" t="s">
        <v>596</v>
      </c>
      <c r="D35" s="1"/>
    </row>
    <row r="36" spans="1:4" ht="30" x14ac:dyDescent="0.25">
      <c r="A36" s="64" t="s">
        <v>651</v>
      </c>
      <c r="B36" s="58" t="s">
        <v>535</v>
      </c>
      <c r="C36" s="122" t="s">
        <v>597</v>
      </c>
      <c r="D36" s="1"/>
    </row>
    <row r="37" spans="1:4" ht="30" x14ac:dyDescent="0.25">
      <c r="A37" s="64" t="s">
        <v>652</v>
      </c>
      <c r="B37" s="58" t="s">
        <v>536</v>
      </c>
      <c r="C37" s="122" t="s">
        <v>598</v>
      </c>
      <c r="D37" s="1"/>
    </row>
    <row r="38" spans="1:4" ht="30" x14ac:dyDescent="0.25">
      <c r="A38" s="64" t="s">
        <v>653</v>
      </c>
      <c r="B38" s="58" t="s">
        <v>537</v>
      </c>
      <c r="C38" s="122" t="s">
        <v>599</v>
      </c>
      <c r="D38" s="1"/>
    </row>
    <row r="39" spans="1:4" ht="30" x14ac:dyDescent="0.25">
      <c r="A39" s="64" t="s">
        <v>654</v>
      </c>
      <c r="B39" s="58" t="s">
        <v>538</v>
      </c>
      <c r="C39" s="122" t="s">
        <v>600</v>
      </c>
      <c r="D39" s="1"/>
    </row>
    <row r="40" spans="1:4" ht="30" x14ac:dyDescent="0.25">
      <c r="A40" s="64" t="s">
        <v>655</v>
      </c>
      <c r="B40" s="58" t="s">
        <v>539</v>
      </c>
      <c r="C40" s="122" t="s">
        <v>601</v>
      </c>
      <c r="D40" s="1"/>
    </row>
    <row r="41" spans="1:4" ht="51" x14ac:dyDescent="0.25">
      <c r="A41" s="64" t="s">
        <v>656</v>
      </c>
      <c r="B41" s="58" t="s">
        <v>540</v>
      </c>
      <c r="C41" s="122" t="s">
        <v>602</v>
      </c>
      <c r="D41" s="1"/>
    </row>
    <row r="42" spans="1:4" ht="30" x14ac:dyDescent="0.25">
      <c r="A42" s="64" t="s">
        <v>657</v>
      </c>
      <c r="B42" s="58" t="s">
        <v>541</v>
      </c>
      <c r="C42" s="122" t="s">
        <v>603</v>
      </c>
      <c r="D42" s="1"/>
    </row>
    <row r="43" spans="1:4" ht="30" x14ac:dyDescent="0.25">
      <c r="A43" s="64" t="s">
        <v>658</v>
      </c>
      <c r="B43" s="58" t="s">
        <v>542</v>
      </c>
      <c r="C43" s="122" t="s">
        <v>604</v>
      </c>
      <c r="D43" s="1"/>
    </row>
    <row r="44" spans="1:4" ht="30" x14ac:dyDescent="0.25">
      <c r="A44" s="64" t="s">
        <v>659</v>
      </c>
      <c r="B44" s="58" t="s">
        <v>543</v>
      </c>
      <c r="C44" s="122" t="s">
        <v>605</v>
      </c>
      <c r="D44" s="1"/>
    </row>
    <row r="45" spans="1:4" ht="30" x14ac:dyDescent="0.25">
      <c r="A45" s="64" t="s">
        <v>660</v>
      </c>
      <c r="B45" s="58" t="s">
        <v>544</v>
      </c>
      <c r="C45" s="122" t="s">
        <v>606</v>
      </c>
      <c r="D45" s="1"/>
    </row>
    <row r="46" spans="1:4" ht="30" x14ac:dyDescent="0.25">
      <c r="A46" s="64" t="s">
        <v>651</v>
      </c>
      <c r="B46" s="58" t="s">
        <v>545</v>
      </c>
      <c r="C46" s="122" t="s">
        <v>607</v>
      </c>
      <c r="D46" s="1"/>
    </row>
    <row r="47" spans="1:4" ht="38.25" x14ac:dyDescent="0.25">
      <c r="A47" s="64" t="s">
        <v>661</v>
      </c>
      <c r="B47" s="58" t="s">
        <v>546</v>
      </c>
      <c r="C47" s="122" t="s">
        <v>608</v>
      </c>
      <c r="D47" s="1"/>
    </row>
    <row r="48" spans="1:4" ht="30" x14ac:dyDescent="0.25">
      <c r="A48" s="64" t="s">
        <v>662</v>
      </c>
      <c r="B48" s="58" t="s">
        <v>547</v>
      </c>
      <c r="C48" s="122" t="s">
        <v>609</v>
      </c>
      <c r="D48" s="1"/>
    </row>
    <row r="49" spans="1:4" ht="30" x14ac:dyDescent="0.25">
      <c r="A49" s="64" t="s">
        <v>663</v>
      </c>
      <c r="B49" s="58" t="s">
        <v>548</v>
      </c>
      <c r="C49" s="122" t="s">
        <v>610</v>
      </c>
      <c r="D49" s="1"/>
    </row>
    <row r="50" spans="1:4" ht="30" x14ac:dyDescent="0.25">
      <c r="A50" s="64" t="s">
        <v>664</v>
      </c>
      <c r="B50" s="58" t="s">
        <v>549</v>
      </c>
      <c r="C50" s="122" t="s">
        <v>611</v>
      </c>
      <c r="D50" s="1"/>
    </row>
    <row r="51" spans="1:4" ht="30" x14ac:dyDescent="0.25">
      <c r="A51" s="64" t="s">
        <v>665</v>
      </c>
      <c r="B51" s="58" t="s">
        <v>550</v>
      </c>
      <c r="C51" s="122" t="s">
        <v>612</v>
      </c>
      <c r="D51" s="1"/>
    </row>
    <row r="52" spans="1:4" ht="30" x14ac:dyDescent="0.25">
      <c r="A52" s="64" t="s">
        <v>666</v>
      </c>
      <c r="B52" s="58" t="s">
        <v>551</v>
      </c>
      <c r="C52" s="122" t="s">
        <v>613</v>
      </c>
      <c r="D52" s="1"/>
    </row>
    <row r="53" spans="1:4" ht="30" x14ac:dyDescent="0.25">
      <c r="A53" s="64" t="s">
        <v>667</v>
      </c>
      <c r="B53" s="58" t="s">
        <v>552</v>
      </c>
      <c r="C53" s="122" t="s">
        <v>614</v>
      </c>
      <c r="D53" s="1"/>
    </row>
    <row r="54" spans="1:4" ht="30" x14ac:dyDescent="0.25">
      <c r="A54" s="64" t="s">
        <v>668</v>
      </c>
      <c r="B54" s="58" t="s">
        <v>553</v>
      </c>
      <c r="C54" s="122" t="s">
        <v>615</v>
      </c>
      <c r="D54" s="1"/>
    </row>
    <row r="55" spans="1:4" ht="30" x14ac:dyDescent="0.25">
      <c r="A55" s="64" t="s">
        <v>669</v>
      </c>
      <c r="B55" s="56" t="s">
        <v>554</v>
      </c>
      <c r="C55" s="122" t="s">
        <v>616</v>
      </c>
      <c r="D55" s="1"/>
    </row>
    <row r="56" spans="1:4" ht="30" x14ac:dyDescent="0.25">
      <c r="A56" s="64" t="s">
        <v>670</v>
      </c>
      <c r="B56" s="58" t="s">
        <v>555</v>
      </c>
      <c r="C56" s="122" t="s">
        <v>617</v>
      </c>
      <c r="D56" s="1"/>
    </row>
    <row r="57" spans="1:4" ht="30" x14ac:dyDescent="0.25">
      <c r="A57" s="64" t="s">
        <v>671</v>
      </c>
      <c r="B57" s="58" t="s">
        <v>556</v>
      </c>
      <c r="C57" s="122" t="s">
        <v>618</v>
      </c>
      <c r="D57" s="1"/>
    </row>
    <row r="58" spans="1:4" ht="30" x14ac:dyDescent="0.25">
      <c r="A58" s="64" t="s">
        <v>672</v>
      </c>
      <c r="B58" s="59" t="s">
        <v>557</v>
      </c>
      <c r="C58" s="122" t="s">
        <v>619</v>
      </c>
      <c r="D58" s="1"/>
    </row>
    <row r="59" spans="1:4" ht="30" x14ac:dyDescent="0.25">
      <c r="A59" s="64" t="s">
        <v>673</v>
      </c>
      <c r="B59" s="59" t="s">
        <v>558</v>
      </c>
      <c r="C59" s="122" t="s">
        <v>620</v>
      </c>
      <c r="D59" s="1"/>
    </row>
    <row r="60" spans="1:4" ht="38.25" x14ac:dyDescent="0.25">
      <c r="A60" s="64" t="s">
        <v>674</v>
      </c>
      <c r="B60" s="58" t="s">
        <v>559</v>
      </c>
      <c r="C60" s="122" t="s">
        <v>621</v>
      </c>
      <c r="D60" s="1"/>
    </row>
    <row r="61" spans="1:4" ht="38.25" x14ac:dyDescent="0.25">
      <c r="A61" s="64" t="s">
        <v>675</v>
      </c>
      <c r="B61" s="58" t="s">
        <v>560</v>
      </c>
      <c r="C61" s="122" t="s">
        <v>622</v>
      </c>
      <c r="D61" s="1"/>
    </row>
    <row r="62" spans="1:4" ht="30" x14ac:dyDescent="0.25">
      <c r="A62" s="64" t="s">
        <v>676</v>
      </c>
      <c r="B62" s="58" t="s">
        <v>561</v>
      </c>
      <c r="C62" s="122" t="s">
        <v>623</v>
      </c>
      <c r="D62" s="1"/>
    </row>
    <row r="63" spans="1:4" ht="38.25" x14ac:dyDescent="0.25">
      <c r="A63" s="64" t="s">
        <v>677</v>
      </c>
      <c r="B63" s="58" t="s">
        <v>562</v>
      </c>
      <c r="C63" s="122" t="s">
        <v>624</v>
      </c>
      <c r="D63" s="1"/>
    </row>
    <row r="64" spans="1:4" ht="30" x14ac:dyDescent="0.25">
      <c r="A64" s="65" t="s">
        <v>678</v>
      </c>
      <c r="B64" s="58" t="s">
        <v>563</v>
      </c>
      <c r="C64" s="62" t="s">
        <v>625</v>
      </c>
      <c r="D64" s="1"/>
    </row>
    <row r="65" spans="1:4" ht="30" x14ac:dyDescent="0.25">
      <c r="A65" s="65" t="s">
        <v>679</v>
      </c>
      <c r="B65" s="58" t="s">
        <v>564</v>
      </c>
      <c r="C65" s="62" t="s">
        <v>626</v>
      </c>
      <c r="D65" s="1"/>
    </row>
    <row r="66" spans="1:4" ht="30" x14ac:dyDescent="0.25">
      <c r="A66" s="65" t="s">
        <v>680</v>
      </c>
      <c r="B66" s="58" t="s">
        <v>565</v>
      </c>
      <c r="C66" s="62" t="s">
        <v>627</v>
      </c>
      <c r="D66" s="1"/>
    </row>
    <row r="67" spans="1:4" ht="30" x14ac:dyDescent="0.25">
      <c r="A67" s="65" t="s">
        <v>681</v>
      </c>
      <c r="B67" s="60" t="s">
        <v>566</v>
      </c>
      <c r="C67" s="62" t="s">
        <v>628</v>
      </c>
      <c r="D67" s="1"/>
    </row>
    <row r="68" spans="1:4" ht="30" x14ac:dyDescent="0.25">
      <c r="A68" s="65" t="s">
        <v>682</v>
      </c>
      <c r="B68" s="58" t="s">
        <v>567</v>
      </c>
      <c r="C68" s="63" t="s">
        <v>629</v>
      </c>
      <c r="D68" s="1"/>
    </row>
    <row r="69" spans="1:4" ht="30" x14ac:dyDescent="0.25">
      <c r="A69" s="65" t="s">
        <v>683</v>
      </c>
      <c r="B69" s="58" t="s">
        <v>568</v>
      </c>
      <c r="C69" s="62" t="s">
        <v>630</v>
      </c>
      <c r="D69" s="1"/>
    </row>
    <row r="70" spans="1:4" ht="30" x14ac:dyDescent="0.25">
      <c r="A70" s="65" t="s">
        <v>684</v>
      </c>
      <c r="B70" s="58" t="s">
        <v>569</v>
      </c>
      <c r="C70" s="62" t="s">
        <v>631</v>
      </c>
      <c r="D70" s="1"/>
    </row>
    <row r="71" spans="1:4" ht="30" x14ac:dyDescent="0.25">
      <c r="A71" s="65" t="s">
        <v>685</v>
      </c>
      <c r="B71" s="58" t="s">
        <v>570</v>
      </c>
      <c r="C71" s="62" t="s">
        <v>632</v>
      </c>
      <c r="D71" s="1"/>
    </row>
    <row r="72" spans="1:4" ht="30" x14ac:dyDescent="0.2">
      <c r="A72" s="65" t="s">
        <v>686</v>
      </c>
      <c r="B72" s="61" t="s">
        <v>571</v>
      </c>
      <c r="C72" s="122" t="s">
        <v>633</v>
      </c>
      <c r="D72" s="1"/>
    </row>
    <row r="73" spans="1:4" x14ac:dyDescent="0.25">
      <c r="A73" s="5">
        <v>3</v>
      </c>
      <c r="B73" s="27" t="s">
        <v>196</v>
      </c>
      <c r="C73" s="26"/>
      <c r="D73" s="1"/>
    </row>
    <row r="74" spans="1:4" x14ac:dyDescent="0.25">
      <c r="A74" s="64" t="s">
        <v>197</v>
      </c>
      <c r="B74" s="52" t="s">
        <v>476</v>
      </c>
      <c r="C74" s="53" t="s">
        <v>477</v>
      </c>
      <c r="D74" s="1"/>
    </row>
    <row r="75" spans="1:4" ht="38.25" x14ac:dyDescent="0.25">
      <c r="A75" s="64" t="s">
        <v>198</v>
      </c>
      <c r="B75" s="52" t="s">
        <v>478</v>
      </c>
      <c r="C75" s="54" t="s">
        <v>479</v>
      </c>
      <c r="D75" s="1"/>
    </row>
    <row r="76" spans="1:4" x14ac:dyDescent="0.25">
      <c r="A76" s="64" t="s">
        <v>634</v>
      </c>
      <c r="B76" s="52" t="s">
        <v>480</v>
      </c>
      <c r="C76" s="54" t="s">
        <v>481</v>
      </c>
      <c r="D76" s="1"/>
    </row>
    <row r="77" spans="1:4" ht="38.25" x14ac:dyDescent="0.25">
      <c r="A77" s="64" t="s">
        <v>635</v>
      </c>
      <c r="B77" s="55" t="s">
        <v>482</v>
      </c>
      <c r="C77" s="53" t="s">
        <v>483</v>
      </c>
      <c r="D77" s="1"/>
    </row>
    <row r="78" spans="1:4" ht="38.25" x14ac:dyDescent="0.25">
      <c r="A78" s="64" t="s">
        <v>636</v>
      </c>
      <c r="B78" s="55" t="s">
        <v>484</v>
      </c>
      <c r="C78" s="53" t="s">
        <v>485</v>
      </c>
      <c r="D78" s="1"/>
    </row>
    <row r="79" spans="1:4" ht="38.25" x14ac:dyDescent="0.25">
      <c r="A79" s="64" t="s">
        <v>637</v>
      </c>
      <c r="B79" s="56" t="s">
        <v>486</v>
      </c>
      <c r="C79" s="53" t="s">
        <v>487</v>
      </c>
      <c r="D79" s="1"/>
    </row>
    <row r="80" spans="1:4" ht="25.5" x14ac:dyDescent="0.25">
      <c r="A80" s="64" t="s">
        <v>638</v>
      </c>
      <c r="B80" s="55" t="s">
        <v>488</v>
      </c>
      <c r="C80" s="53" t="s">
        <v>489</v>
      </c>
      <c r="D80" s="1"/>
    </row>
    <row r="81" spans="1:4" ht="25.5" x14ac:dyDescent="0.25">
      <c r="A81" s="64" t="s">
        <v>639</v>
      </c>
      <c r="B81" s="55" t="s">
        <v>490</v>
      </c>
      <c r="C81" s="53" t="s">
        <v>491</v>
      </c>
      <c r="D81" s="1"/>
    </row>
    <row r="82" spans="1:4" ht="25.5" x14ac:dyDescent="0.25">
      <c r="A82" s="64" t="s">
        <v>640</v>
      </c>
      <c r="B82" s="57" t="s">
        <v>492</v>
      </c>
      <c r="C82" s="53" t="s">
        <v>493</v>
      </c>
      <c r="D82" s="1"/>
    </row>
    <row r="83" spans="1:4" ht="25.5" x14ac:dyDescent="0.25">
      <c r="A83" s="64" t="s">
        <v>641</v>
      </c>
      <c r="B83" s="57" t="s">
        <v>494</v>
      </c>
      <c r="C83" s="53" t="s">
        <v>495</v>
      </c>
      <c r="D83" s="1"/>
    </row>
    <row r="84" spans="1:4" ht="38.25" x14ac:dyDescent="0.25">
      <c r="A84" s="64" t="s">
        <v>642</v>
      </c>
      <c r="B84" s="55" t="s">
        <v>496</v>
      </c>
      <c r="C84" s="53" t="s">
        <v>497</v>
      </c>
      <c r="D84" s="1"/>
    </row>
    <row r="85" spans="1:4" ht="25.5" x14ac:dyDescent="0.25">
      <c r="A85" s="64" t="s">
        <v>643</v>
      </c>
      <c r="B85" s="57" t="s">
        <v>498</v>
      </c>
      <c r="C85" s="53" t="s">
        <v>499</v>
      </c>
      <c r="D85" s="1"/>
    </row>
    <row r="86" spans="1:4" ht="25.5" x14ac:dyDescent="0.25">
      <c r="A86" s="64" t="s">
        <v>644</v>
      </c>
      <c r="B86" s="55" t="s">
        <v>500</v>
      </c>
      <c r="C86" s="53" t="s">
        <v>501</v>
      </c>
      <c r="D86" s="1"/>
    </row>
    <row r="87" spans="1:4" ht="25.5" x14ac:dyDescent="0.25">
      <c r="A87" s="64" t="s">
        <v>645</v>
      </c>
      <c r="B87" s="55" t="s">
        <v>502</v>
      </c>
      <c r="C87" s="53" t="s">
        <v>503</v>
      </c>
      <c r="D87" s="1"/>
    </row>
    <row r="88" spans="1:4" ht="38.25" x14ac:dyDescent="0.25">
      <c r="A88" s="65" t="s">
        <v>646</v>
      </c>
      <c r="B88" s="55" t="s">
        <v>504</v>
      </c>
      <c r="C88" s="53" t="s">
        <v>505</v>
      </c>
      <c r="D88" s="1"/>
    </row>
    <row r="89" spans="1:4" ht="38.25" x14ac:dyDescent="0.25">
      <c r="A89" s="65" t="s">
        <v>647</v>
      </c>
      <c r="B89" s="55" t="s">
        <v>506</v>
      </c>
      <c r="C89" s="53" t="s">
        <v>507</v>
      </c>
      <c r="D89" s="1"/>
    </row>
    <row r="90" spans="1:4" ht="38.25" x14ac:dyDescent="0.25">
      <c r="A90" s="65" t="s">
        <v>648</v>
      </c>
      <c r="B90" s="55" t="s">
        <v>508</v>
      </c>
      <c r="C90" s="53" t="s">
        <v>509</v>
      </c>
      <c r="D90" s="1"/>
    </row>
    <row r="91" spans="1:4" ht="21" x14ac:dyDescent="0.25">
      <c r="A91" s="15" t="s">
        <v>200</v>
      </c>
      <c r="B91" s="4" t="s">
        <v>207</v>
      </c>
      <c r="C91" s="21">
        <f>COUNTA(C5:C90)-COUNTIF(C5:C90,"нет")-COUNTIF(C5:C90,"-")</f>
        <v>84</v>
      </c>
      <c r="D91" s="1"/>
    </row>
    <row r="92" spans="1:4" x14ac:dyDescent="0.25">
      <c r="A92" s="15" t="s">
        <v>201</v>
      </c>
      <c r="B92" s="4" t="s">
        <v>199</v>
      </c>
      <c r="C92" s="21">
        <f>+COUNTA(B5:B9,B11:B72,B74:B90)</f>
        <v>84</v>
      </c>
      <c r="D92" s="1"/>
    </row>
    <row r="93" spans="1:4" x14ac:dyDescent="0.25">
      <c r="A93" s="5">
        <v>6</v>
      </c>
      <c r="B93" s="8" t="s">
        <v>202</v>
      </c>
      <c r="C93" s="48">
        <f>+IF(OR(C92=0,C92=""),"",C91/C92)</f>
        <v>1</v>
      </c>
      <c r="D93" s="1"/>
    </row>
    <row r="95" spans="1:4" x14ac:dyDescent="0.25">
      <c r="A95" s="1" t="s">
        <v>77</v>
      </c>
      <c r="C95" s="14"/>
    </row>
    <row r="96" spans="1:4" x14ac:dyDescent="0.25">
      <c r="A96" s="1" t="s">
        <v>203</v>
      </c>
    </row>
    <row r="97" spans="1:1" x14ac:dyDescent="0.25">
      <c r="A97" s="1" t="s">
        <v>204</v>
      </c>
    </row>
    <row r="98" spans="1:1" x14ac:dyDescent="0.25">
      <c r="A98" s="1" t="s">
        <v>205</v>
      </c>
    </row>
    <row r="99" spans="1:1" x14ac:dyDescent="0.25">
      <c r="A99" s="1" t="s">
        <v>206</v>
      </c>
    </row>
  </sheetData>
  <mergeCells count="1">
    <mergeCell ref="A1:C1"/>
  </mergeCells>
  <hyperlinks>
    <hyperlink ref="C5" r:id="rId1"/>
    <hyperlink ref="C6" r:id="rId2"/>
    <hyperlink ref="C9" r:id="rId3"/>
    <hyperlink ref="C8" r:id="rId4"/>
    <hyperlink ref="C7" r:id="rId5"/>
    <hyperlink ref="C78" r:id="rId6"/>
    <hyperlink ref="C77" r:id="rId7"/>
    <hyperlink ref="C79" r:id="rId8"/>
    <hyperlink ref="C80" r:id="rId9"/>
    <hyperlink ref="C81" r:id="rId10"/>
    <hyperlink ref="C82" r:id="rId11"/>
    <hyperlink ref="C83" r:id="rId12"/>
    <hyperlink ref="C85" r:id="rId13"/>
    <hyperlink ref="C86" r:id="rId14"/>
    <hyperlink ref="C87" r:id="rId15"/>
    <hyperlink ref="C88" r:id="rId16"/>
    <hyperlink ref="C89" r:id="rId17"/>
    <hyperlink ref="C90" r:id="rId18"/>
    <hyperlink ref="C84" r:id="rId19"/>
    <hyperlink ref="C74" r:id="rId20"/>
    <hyperlink ref="C75" r:id="rId21"/>
    <hyperlink ref="C76" r:id="rId22"/>
    <hyperlink ref="C11" r:id="rId23"/>
    <hyperlink ref="C12" r:id="rId24"/>
    <hyperlink ref="C13" r:id="rId25"/>
    <hyperlink ref="C14" r:id="rId26"/>
    <hyperlink ref="C15" r:id="rId27"/>
    <hyperlink ref="C16" r:id="rId28"/>
    <hyperlink ref="C17" r:id="rId29"/>
    <hyperlink ref="C18" r:id="rId30"/>
    <hyperlink ref="C19" r:id="rId31"/>
    <hyperlink ref="C20" r:id="rId32"/>
    <hyperlink ref="C21" r:id="rId33"/>
    <hyperlink ref="C22" r:id="rId34"/>
    <hyperlink ref="C23" r:id="rId35"/>
    <hyperlink ref="C24" r:id="rId36"/>
    <hyperlink ref="C25" r:id="rId37"/>
    <hyperlink ref="C26" r:id="rId38"/>
    <hyperlink ref="C27" r:id="rId39"/>
    <hyperlink ref="C28" r:id="rId40"/>
    <hyperlink ref="C29" r:id="rId41"/>
    <hyperlink ref="C63" r:id="rId42"/>
    <hyperlink ref="C61" r:id="rId43"/>
    <hyperlink ref="C62" r:id="rId44"/>
    <hyperlink ref="C59" r:id="rId45"/>
    <hyperlink ref="C58" r:id="rId46"/>
    <hyperlink ref="C57" r:id="rId47"/>
    <hyperlink ref="C56" r:id="rId48"/>
    <hyperlink ref="C55" r:id="rId49"/>
    <hyperlink ref="C54" r:id="rId50"/>
    <hyperlink ref="C53" r:id="rId51"/>
    <hyperlink ref="C52" r:id="rId52"/>
    <hyperlink ref="C51" r:id="rId53"/>
    <hyperlink ref="C50" r:id="rId54"/>
    <hyperlink ref="C49" r:id="rId55"/>
    <hyperlink ref="C48" r:id="rId56"/>
    <hyperlink ref="C47" r:id="rId57"/>
    <hyperlink ref="C46" r:id="rId58"/>
    <hyperlink ref="C45" r:id="rId59"/>
    <hyperlink ref="C44" r:id="rId60"/>
    <hyperlink ref="C43" r:id="rId61"/>
    <hyperlink ref="C42" r:id="rId62"/>
    <hyperlink ref="C41" r:id="rId63"/>
    <hyperlink ref="C40" r:id="rId64"/>
    <hyperlink ref="C31" r:id="rId65"/>
    <hyperlink ref="C32" r:id="rId66"/>
    <hyperlink ref="C33" r:id="rId67"/>
    <hyperlink ref="C34" r:id="rId68"/>
    <hyperlink ref="C35" r:id="rId69"/>
    <hyperlink ref="C36" r:id="rId70"/>
    <hyperlink ref="C37" r:id="rId71"/>
    <hyperlink ref="C39" r:id="rId72"/>
    <hyperlink ref="C30" r:id="rId73"/>
    <hyperlink ref="C60" r:id="rId74"/>
    <hyperlink ref="C68" r:id="rId75"/>
    <hyperlink ref="C71" r:id="rId76"/>
    <hyperlink ref="C64" r:id="rId77"/>
    <hyperlink ref="C65" r:id="rId78"/>
    <hyperlink ref="C66" r:id="rId79"/>
    <hyperlink ref="C67" r:id="rId80"/>
    <hyperlink ref="C69" r:id="rId81"/>
    <hyperlink ref="C70" r:id="rId82"/>
    <hyperlink ref="C72" r:id="rId83"/>
    <hyperlink ref="C38" r:id="rId84"/>
  </hyperlinks>
  <pageMargins left="0.70866141732283472" right="0.70866141732283472" top="0.74803149606299213" bottom="0.74803149606299213" header="0.31496062992125984" footer="0.31496062992125984"/>
  <pageSetup paperSize="9" orientation="landscape" r:id="rId85"/>
  <colBreaks count="1" manualBreakCount="1">
    <brk id="3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view="pageBreakPreview" zoomScaleNormal="85" zoomScaleSheetLayoutView="100" workbookViewId="0">
      <selection activeCell="C9" sqref="C9"/>
    </sheetView>
  </sheetViews>
  <sheetFormatPr defaultColWidth="9.140625" defaultRowHeight="15" x14ac:dyDescent="0.25"/>
  <cols>
    <col min="1" max="1" width="6.42578125" style="2" customWidth="1"/>
    <col min="2" max="2" width="77.140625" style="2" customWidth="1"/>
    <col min="3" max="3" width="41.42578125" style="2" customWidth="1"/>
    <col min="4" max="16384" width="9.140625" style="2"/>
  </cols>
  <sheetData>
    <row r="1" spans="1:4" ht="30" customHeight="1" x14ac:dyDescent="0.25">
      <c r="A1" s="137" t="s">
        <v>184</v>
      </c>
      <c r="B1" s="137"/>
      <c r="C1" s="137"/>
      <c r="D1" s="1"/>
    </row>
    <row r="2" spans="1:4" x14ac:dyDescent="0.25">
      <c r="A2" s="1"/>
      <c r="B2" s="1"/>
      <c r="C2" s="1"/>
      <c r="D2" s="1"/>
    </row>
    <row r="3" spans="1:4" ht="42" x14ac:dyDescent="0.25">
      <c r="A3" s="5" t="s">
        <v>0</v>
      </c>
      <c r="B3" s="5" t="s">
        <v>254</v>
      </c>
      <c r="C3" s="11" t="s">
        <v>188</v>
      </c>
      <c r="D3" s="1"/>
    </row>
    <row r="4" spans="1:4" ht="30" x14ac:dyDescent="0.25">
      <c r="A4" s="15" t="s">
        <v>50</v>
      </c>
      <c r="B4" s="35" t="s">
        <v>294</v>
      </c>
      <c r="C4" s="36" t="s">
        <v>295</v>
      </c>
      <c r="D4" s="1"/>
    </row>
    <row r="5" spans="1:4" ht="45" x14ac:dyDescent="0.25">
      <c r="A5" s="15" t="s">
        <v>51</v>
      </c>
      <c r="B5" s="35" t="s">
        <v>296</v>
      </c>
      <c r="C5" s="36" t="s">
        <v>297</v>
      </c>
      <c r="D5" s="1"/>
    </row>
    <row r="6" spans="1:4" ht="30" x14ac:dyDescent="0.25">
      <c r="A6" s="15" t="s">
        <v>52</v>
      </c>
      <c r="B6" s="35" t="s">
        <v>298</v>
      </c>
      <c r="C6" s="36" t="s">
        <v>733</v>
      </c>
      <c r="D6" s="1"/>
    </row>
    <row r="7" spans="1:4" ht="30" x14ac:dyDescent="0.25">
      <c r="A7" s="15" t="s">
        <v>53</v>
      </c>
      <c r="B7" s="35" t="s">
        <v>299</v>
      </c>
      <c r="C7" s="36" t="s">
        <v>300</v>
      </c>
      <c r="D7" s="1"/>
    </row>
    <row r="8" spans="1:4" ht="30" x14ac:dyDescent="0.25">
      <c r="A8" s="15" t="s">
        <v>54</v>
      </c>
      <c r="B8" s="37" t="s">
        <v>301</v>
      </c>
      <c r="C8" s="38" t="s">
        <v>302</v>
      </c>
      <c r="D8" s="1"/>
    </row>
    <row r="9" spans="1:4" ht="45" x14ac:dyDescent="0.25">
      <c r="A9" s="15" t="s">
        <v>55</v>
      </c>
      <c r="B9" s="37" t="s">
        <v>303</v>
      </c>
      <c r="C9" s="38" t="s">
        <v>304</v>
      </c>
      <c r="D9" s="1" t="s">
        <v>62</v>
      </c>
    </row>
    <row r="10" spans="1:4" ht="21" x14ac:dyDescent="0.25">
      <c r="A10" s="15" t="s">
        <v>87</v>
      </c>
      <c r="B10" s="4" t="s">
        <v>185</v>
      </c>
      <c r="C10" s="131">
        <f>COUNTA(C4:C9)-COUNTIF(C4:C9,"нет")-COUNTIF(C4:C9,"-")</f>
        <v>6</v>
      </c>
      <c r="D10" s="1"/>
    </row>
    <row r="11" spans="1:4" x14ac:dyDescent="0.25">
      <c r="A11" s="15" t="s">
        <v>112</v>
      </c>
      <c r="B11" s="4" t="s">
        <v>186</v>
      </c>
      <c r="C11" s="24">
        <f>+COUNTA(B4:B9)</f>
        <v>6</v>
      </c>
      <c r="D11" s="1"/>
    </row>
    <row r="12" spans="1:4" x14ac:dyDescent="0.25">
      <c r="A12" s="5">
        <v>4</v>
      </c>
      <c r="B12" s="8" t="s">
        <v>187</v>
      </c>
      <c r="C12" s="7">
        <f>+IF(OR(C11=0,C11=""),"",C10/C11)</f>
        <v>1</v>
      </c>
      <c r="D12" s="1"/>
    </row>
    <row r="14" spans="1:4" x14ac:dyDescent="0.25">
      <c r="A14" s="1" t="s">
        <v>77</v>
      </c>
      <c r="C14" s="14"/>
    </row>
    <row r="15" spans="1:4" x14ac:dyDescent="0.25">
      <c r="A15" s="1" t="s">
        <v>189</v>
      </c>
    </row>
    <row r="16" spans="1:4" ht="30" customHeight="1" x14ac:dyDescent="0.25">
      <c r="A16" s="138" t="s">
        <v>190</v>
      </c>
      <c r="B16" s="138"/>
      <c r="C16" s="138"/>
    </row>
    <row r="17" spans="1:1" x14ac:dyDescent="0.25">
      <c r="A17" s="1" t="s">
        <v>191</v>
      </c>
    </row>
    <row r="18" spans="1:1" x14ac:dyDescent="0.25">
      <c r="A18" s="1" t="s">
        <v>192</v>
      </c>
    </row>
  </sheetData>
  <mergeCells count="2">
    <mergeCell ref="A1:C1"/>
    <mergeCell ref="A16:C16"/>
  </mergeCells>
  <hyperlinks>
    <hyperlink ref="C5" r:id="rId1"/>
    <hyperlink ref="C4" r:id="rId2"/>
    <hyperlink ref="C9" r:id="rId3"/>
    <hyperlink ref="C6" r:id="rId4"/>
    <hyperlink ref="C8" r:id="rId5"/>
    <hyperlink ref="C7" r:id="rId6"/>
  </hyperlinks>
  <pageMargins left="0.70866141732283472" right="0.70866141732283472" top="0.74803149606299213" bottom="0.74803149606299213" header="0.31496062992125984" footer="0.31496062992125984"/>
  <pageSetup paperSize="9" orientation="landscape" r:id="rId7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zoomScaleNormal="85" zoomScaleSheetLayoutView="100" workbookViewId="0">
      <selection activeCell="D14" sqref="D14"/>
    </sheetView>
  </sheetViews>
  <sheetFormatPr defaultColWidth="9.140625" defaultRowHeight="15" x14ac:dyDescent="0.25"/>
  <cols>
    <col min="1" max="1" width="6.42578125" style="2" customWidth="1"/>
    <col min="2" max="2" width="49" style="2" customWidth="1"/>
    <col min="3" max="3" width="34.85546875" style="2" customWidth="1"/>
    <col min="4" max="4" width="44.140625" style="2" customWidth="1"/>
    <col min="5" max="16384" width="9.140625" style="2"/>
  </cols>
  <sheetData>
    <row r="1" spans="1:5" ht="30" customHeight="1" x14ac:dyDescent="0.25">
      <c r="A1" s="135" t="s">
        <v>15</v>
      </c>
      <c r="B1" s="136"/>
      <c r="C1" s="136"/>
      <c r="D1" s="136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5" t="s">
        <v>0</v>
      </c>
      <c r="B3" s="5" t="s">
        <v>1</v>
      </c>
      <c r="C3" s="5" t="s">
        <v>16</v>
      </c>
      <c r="D3" s="5" t="s">
        <v>17</v>
      </c>
      <c r="E3" s="1"/>
    </row>
    <row r="4" spans="1:5" ht="105" x14ac:dyDescent="0.25">
      <c r="A4" s="3">
        <v>1</v>
      </c>
      <c r="B4" s="10" t="s">
        <v>13</v>
      </c>
      <c r="C4" s="23" t="s">
        <v>277</v>
      </c>
      <c r="D4" s="29" t="s">
        <v>278</v>
      </c>
      <c r="E4" s="1"/>
    </row>
    <row r="5" spans="1:5" ht="126" x14ac:dyDescent="0.25">
      <c r="A5" s="3"/>
      <c r="B5" s="25"/>
      <c r="C5" s="23" t="s">
        <v>279</v>
      </c>
      <c r="D5" s="29" t="s">
        <v>280</v>
      </c>
      <c r="E5" s="1"/>
    </row>
    <row r="6" spans="1:5" x14ac:dyDescent="0.25">
      <c r="A6" s="5">
        <v>2</v>
      </c>
      <c r="B6" s="8" t="s">
        <v>14</v>
      </c>
      <c r="C6" s="9"/>
      <c r="D6" s="30" t="str">
        <f>IF(C4:D4=0,"НЕТ","ДА")</f>
        <v>ДА</v>
      </c>
      <c r="E6" s="1"/>
    </row>
    <row r="8" spans="1:5" x14ac:dyDescent="0.25">
      <c r="A8" s="1" t="s">
        <v>77</v>
      </c>
    </row>
    <row r="9" spans="1:5" x14ac:dyDescent="0.25">
      <c r="A9" s="1" t="s">
        <v>93</v>
      </c>
    </row>
    <row r="14" spans="1:5" x14ac:dyDescent="0.25">
      <c r="D14" s="32"/>
    </row>
  </sheetData>
  <mergeCells count="1">
    <mergeCell ref="A1:D1"/>
  </mergeCells>
  <hyperlinks>
    <hyperlink ref="D4" r:id="rId1"/>
    <hyperlink ref="D5" r:id="rId2"/>
  </hyperlinks>
  <pageMargins left="0.70866141732283472" right="0.70866141732283472" top="0.74803149606299213" bottom="0.74803149606299213" header="0.31496062992125984" footer="0.31496062992125984"/>
  <pageSetup paperSize="9" scale="97" orientation="landscape" r:id="rId3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view="pageBreakPreview" zoomScaleNormal="85" zoomScaleSheetLayoutView="100" workbookViewId="0">
      <selection activeCell="C4" sqref="C4"/>
    </sheetView>
  </sheetViews>
  <sheetFormatPr defaultColWidth="9.140625" defaultRowHeight="15" x14ac:dyDescent="0.25"/>
  <cols>
    <col min="1" max="1" width="6.42578125" style="2" customWidth="1"/>
    <col min="2" max="2" width="60.28515625" style="2" customWidth="1"/>
    <col min="3" max="3" width="59.28515625" style="2" bestFit="1" customWidth="1"/>
    <col min="4" max="16384" width="9.140625" style="2"/>
  </cols>
  <sheetData>
    <row r="1" spans="1:4" ht="30" customHeight="1" x14ac:dyDescent="0.25">
      <c r="A1" s="135" t="s">
        <v>168</v>
      </c>
      <c r="B1" s="136"/>
      <c r="C1" s="136"/>
      <c r="D1" s="1"/>
    </row>
    <row r="2" spans="1:4" x14ac:dyDescent="0.25">
      <c r="A2" s="1"/>
      <c r="B2" s="1"/>
      <c r="C2" s="1"/>
      <c r="D2" s="1"/>
    </row>
    <row r="3" spans="1:4" ht="21" x14ac:dyDescent="0.25">
      <c r="A3" s="5" t="s">
        <v>0</v>
      </c>
      <c r="B3" s="5" t="s">
        <v>1</v>
      </c>
      <c r="C3" s="11" t="s">
        <v>150</v>
      </c>
      <c r="D3" s="1"/>
    </row>
    <row r="4" spans="1:4" ht="31.5" x14ac:dyDescent="0.25">
      <c r="A4" s="3">
        <v>1</v>
      </c>
      <c r="B4" s="10" t="s">
        <v>269</v>
      </c>
      <c r="C4" s="33" t="s">
        <v>293</v>
      </c>
      <c r="D4" s="1"/>
    </row>
    <row r="5" spans="1:4" x14ac:dyDescent="0.25">
      <c r="A5" s="5">
        <v>2</v>
      </c>
      <c r="B5" s="8" t="s">
        <v>169</v>
      </c>
      <c r="C5" s="48" t="str">
        <f>IF(OR(C4=""),"НЕТ","ДА")</f>
        <v>ДА</v>
      </c>
      <c r="D5" s="1"/>
    </row>
    <row r="7" spans="1:4" x14ac:dyDescent="0.25">
      <c r="A7" s="1"/>
    </row>
    <row r="8" spans="1:4" x14ac:dyDescent="0.25">
      <c r="A8" s="1"/>
    </row>
    <row r="9" spans="1:4" x14ac:dyDescent="0.25">
      <c r="A9" s="1"/>
    </row>
    <row r="10" spans="1:4" x14ac:dyDescent="0.25">
      <c r="A10" s="1"/>
    </row>
  </sheetData>
  <mergeCells count="1">
    <mergeCell ref="A1:C1"/>
  </mergeCells>
  <hyperlinks>
    <hyperlink ref="C4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colBreaks count="1" manualBreakCount="1">
    <brk id="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view="pageBreakPreview" zoomScaleNormal="85" zoomScaleSheetLayoutView="100" workbookViewId="0">
      <selection activeCell="C4" sqref="C4"/>
    </sheetView>
  </sheetViews>
  <sheetFormatPr defaultColWidth="9.140625" defaultRowHeight="15" x14ac:dyDescent="0.25"/>
  <cols>
    <col min="1" max="1" width="6.42578125" style="2" customWidth="1"/>
    <col min="2" max="2" width="60.28515625" style="2" customWidth="1"/>
    <col min="3" max="3" width="59.28515625" style="2" bestFit="1" customWidth="1"/>
    <col min="4" max="16384" width="9.140625" style="2"/>
  </cols>
  <sheetData>
    <row r="1" spans="1:4" ht="30" customHeight="1" x14ac:dyDescent="0.25">
      <c r="A1" s="135" t="s">
        <v>270</v>
      </c>
      <c r="B1" s="136"/>
      <c r="C1" s="136"/>
      <c r="D1" s="1"/>
    </row>
    <row r="2" spans="1:4" x14ac:dyDescent="0.25">
      <c r="A2" s="1"/>
      <c r="B2" s="1"/>
      <c r="C2" s="1"/>
      <c r="D2" s="1"/>
    </row>
    <row r="3" spans="1:4" ht="21" x14ac:dyDescent="0.25">
      <c r="A3" s="5" t="s">
        <v>0</v>
      </c>
      <c r="B3" s="5" t="s">
        <v>1</v>
      </c>
      <c r="C3" s="11" t="s">
        <v>150</v>
      </c>
      <c r="D3" s="1"/>
    </row>
    <row r="4" spans="1:4" ht="21" x14ac:dyDescent="0.25">
      <c r="A4" s="3">
        <v>1</v>
      </c>
      <c r="B4" s="10" t="s">
        <v>268</v>
      </c>
      <c r="C4" s="33" t="s">
        <v>293</v>
      </c>
      <c r="D4" s="1"/>
    </row>
    <row r="5" spans="1:4" x14ac:dyDescent="0.25">
      <c r="A5" s="5">
        <v>2</v>
      </c>
      <c r="B5" s="8" t="s">
        <v>272</v>
      </c>
      <c r="C5" s="48" t="str">
        <f>IF(OR(C4=""),"НЕТ","ДА")</f>
        <v>ДА</v>
      </c>
      <c r="D5" s="1"/>
    </row>
    <row r="7" spans="1:4" x14ac:dyDescent="0.25">
      <c r="A7" s="1"/>
    </row>
    <row r="8" spans="1:4" x14ac:dyDescent="0.25">
      <c r="A8" s="1"/>
    </row>
    <row r="9" spans="1:4" x14ac:dyDescent="0.25">
      <c r="A9" s="1"/>
    </row>
    <row r="10" spans="1:4" x14ac:dyDescent="0.25">
      <c r="A10" s="1"/>
    </row>
  </sheetData>
  <mergeCells count="1">
    <mergeCell ref="A1:C1"/>
  </mergeCells>
  <hyperlinks>
    <hyperlink ref="C4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colBreaks count="1" manualBreakCount="1">
    <brk id="3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view="pageBreakPreview" zoomScaleNormal="85" zoomScaleSheetLayoutView="100" workbookViewId="0">
      <selection activeCell="B4" sqref="B4"/>
    </sheetView>
  </sheetViews>
  <sheetFormatPr defaultColWidth="9.140625" defaultRowHeight="15" x14ac:dyDescent="0.25"/>
  <cols>
    <col min="1" max="1" width="6.42578125" style="2" customWidth="1"/>
    <col min="2" max="2" width="60.28515625" style="2" customWidth="1"/>
    <col min="3" max="3" width="59.28515625" style="2" bestFit="1" customWidth="1"/>
    <col min="4" max="16384" width="9.140625" style="2"/>
  </cols>
  <sheetData>
    <row r="1" spans="1:4" ht="30" customHeight="1" x14ac:dyDescent="0.25">
      <c r="A1" s="135" t="s">
        <v>171</v>
      </c>
      <c r="B1" s="136"/>
      <c r="C1" s="136"/>
      <c r="D1" s="1"/>
    </row>
    <row r="2" spans="1:4" x14ac:dyDescent="0.25">
      <c r="A2" s="1"/>
      <c r="B2" s="1"/>
      <c r="C2" s="1"/>
      <c r="D2" s="1"/>
    </row>
    <row r="3" spans="1:4" x14ac:dyDescent="0.25">
      <c r="A3" s="5" t="s">
        <v>0</v>
      </c>
      <c r="B3" s="5" t="s">
        <v>1</v>
      </c>
      <c r="C3" s="11" t="s">
        <v>174</v>
      </c>
      <c r="D3" s="1"/>
    </row>
    <row r="4" spans="1:4" ht="52.5" x14ac:dyDescent="0.25">
      <c r="A4" s="3">
        <v>1</v>
      </c>
      <c r="B4" s="10" t="s">
        <v>172</v>
      </c>
      <c r="C4" s="34" t="s">
        <v>291</v>
      </c>
      <c r="D4" s="1"/>
    </row>
    <row r="5" spans="1:4" ht="31.5" x14ac:dyDescent="0.25">
      <c r="A5" s="15" t="s">
        <v>64</v>
      </c>
      <c r="B5" s="10" t="s">
        <v>173</v>
      </c>
      <c r="C5" s="33" t="s">
        <v>290</v>
      </c>
      <c r="D5" s="1"/>
    </row>
    <row r="6" spans="1:4" ht="31.5" x14ac:dyDescent="0.25">
      <c r="A6" s="15" t="s">
        <v>65</v>
      </c>
      <c r="B6" s="10" t="s">
        <v>173</v>
      </c>
      <c r="C6" s="29" t="s">
        <v>292</v>
      </c>
      <c r="D6" s="1"/>
    </row>
    <row r="7" spans="1:4" x14ac:dyDescent="0.25">
      <c r="A7" s="5">
        <v>3</v>
      </c>
      <c r="B7" s="8" t="s">
        <v>170</v>
      </c>
      <c r="C7" s="30" t="str">
        <f>IF(OR(C4="",C5=""),"НЕТ","ДА")</f>
        <v>ДА</v>
      </c>
      <c r="D7" s="1"/>
    </row>
    <row r="9" spans="1:4" x14ac:dyDescent="0.25">
      <c r="A9" s="1" t="s">
        <v>77</v>
      </c>
    </row>
    <row r="10" spans="1:4" x14ac:dyDescent="0.25">
      <c r="A10" s="1" t="s">
        <v>183</v>
      </c>
    </row>
    <row r="11" spans="1:4" x14ac:dyDescent="0.25">
      <c r="A11" s="1"/>
    </row>
    <row r="12" spans="1:4" x14ac:dyDescent="0.25">
      <c r="A12" s="1"/>
    </row>
  </sheetData>
  <mergeCells count="1">
    <mergeCell ref="A1:C1"/>
  </mergeCells>
  <hyperlinks>
    <hyperlink ref="C5" r:id="rId1"/>
    <hyperlink ref="C6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colBreaks count="1" manualBreakCount="1">
    <brk id="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view="pageBreakPreview" zoomScaleNormal="85" zoomScaleSheetLayoutView="100" workbookViewId="0">
      <selection activeCell="D7" sqref="D7"/>
    </sheetView>
  </sheetViews>
  <sheetFormatPr defaultColWidth="9.140625" defaultRowHeight="15" x14ac:dyDescent="0.25"/>
  <cols>
    <col min="1" max="1" width="6.42578125" style="2" customWidth="1"/>
    <col min="2" max="2" width="42.7109375" style="2" customWidth="1"/>
    <col min="3" max="3" width="42.28515625" style="2" customWidth="1"/>
    <col min="4" max="4" width="40.7109375" style="2" customWidth="1"/>
    <col min="5" max="16384" width="9.140625" style="2"/>
  </cols>
  <sheetData>
    <row r="1" spans="1:5" ht="30" customHeight="1" x14ac:dyDescent="0.25">
      <c r="A1" s="135" t="s">
        <v>175</v>
      </c>
      <c r="B1" s="136"/>
      <c r="C1" s="136"/>
      <c r="D1" s="136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5" t="s">
        <v>0</v>
      </c>
      <c r="B3" s="5" t="s">
        <v>176</v>
      </c>
      <c r="C3" s="5" t="s">
        <v>177</v>
      </c>
      <c r="D3" s="11" t="s">
        <v>178</v>
      </c>
      <c r="E3" s="1"/>
    </row>
    <row r="4" spans="1:5" ht="42" customHeight="1" x14ac:dyDescent="0.25">
      <c r="A4" s="15" t="s">
        <v>50</v>
      </c>
      <c r="B4" s="10" t="s">
        <v>281</v>
      </c>
      <c r="C4" s="10" t="s">
        <v>282</v>
      </c>
      <c r="D4" s="6" t="s">
        <v>283</v>
      </c>
      <c r="E4" s="1"/>
    </row>
    <row r="5" spans="1:5" ht="61.15" customHeight="1" x14ac:dyDescent="0.25">
      <c r="A5" s="15" t="s">
        <v>51</v>
      </c>
      <c r="B5" s="25" t="s">
        <v>284</v>
      </c>
      <c r="C5" s="25"/>
      <c r="D5" s="6" t="s">
        <v>285</v>
      </c>
      <c r="E5" s="1"/>
    </row>
    <row r="6" spans="1:5" ht="69" customHeight="1" x14ac:dyDescent="0.25">
      <c r="A6" s="15" t="s">
        <v>52</v>
      </c>
      <c r="B6" s="25" t="s">
        <v>286</v>
      </c>
      <c r="C6" s="25"/>
      <c r="D6" s="6" t="s">
        <v>285</v>
      </c>
      <c r="E6" s="1" t="s">
        <v>62</v>
      </c>
    </row>
    <row r="7" spans="1:5" x14ac:dyDescent="0.25">
      <c r="A7" s="5">
        <v>2</v>
      </c>
      <c r="B7" s="8" t="s">
        <v>182</v>
      </c>
      <c r="C7" s="26"/>
      <c r="D7" s="49">
        <f>COUNTA(D4:D6)</f>
        <v>3</v>
      </c>
      <c r="E7" s="1"/>
    </row>
    <row r="9" spans="1:5" x14ac:dyDescent="0.25">
      <c r="A9" s="1" t="s">
        <v>77</v>
      </c>
    </row>
    <row r="10" spans="1:5" x14ac:dyDescent="0.25">
      <c r="A10" s="1" t="s">
        <v>179</v>
      </c>
    </row>
    <row r="11" spans="1:5" ht="31.5" customHeight="1" x14ac:dyDescent="0.25">
      <c r="A11" s="138" t="s">
        <v>180</v>
      </c>
      <c r="B11" s="138"/>
      <c r="C11" s="138"/>
      <c r="D11" s="138"/>
    </row>
    <row r="12" spans="1:5" x14ac:dyDescent="0.25">
      <c r="A12" s="1" t="s">
        <v>181</v>
      </c>
    </row>
  </sheetData>
  <mergeCells count="2">
    <mergeCell ref="A1:D1"/>
    <mergeCell ref="A11:D11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colBreaks count="1" manualBreakCount="1">
    <brk id="4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zoomScale="96" zoomScaleSheetLayoutView="96" workbookViewId="0">
      <selection activeCell="D5" sqref="D5"/>
    </sheetView>
  </sheetViews>
  <sheetFormatPr defaultColWidth="9.140625" defaultRowHeight="15" x14ac:dyDescent="0.25"/>
  <cols>
    <col min="1" max="1" width="6.42578125" style="2" customWidth="1"/>
    <col min="2" max="2" width="60.28515625" style="2" customWidth="1"/>
    <col min="3" max="3" width="27" style="2" customWidth="1"/>
    <col min="4" max="4" width="59.28515625" style="2" bestFit="1" customWidth="1"/>
    <col min="5" max="16384" width="9.140625" style="2"/>
  </cols>
  <sheetData>
    <row r="1" spans="1:5" ht="30" customHeight="1" x14ac:dyDescent="0.25">
      <c r="A1" s="135" t="s">
        <v>271</v>
      </c>
      <c r="B1" s="136"/>
      <c r="C1" s="136"/>
      <c r="D1" s="136"/>
      <c r="E1" s="1"/>
    </row>
    <row r="2" spans="1:5" x14ac:dyDescent="0.25">
      <c r="A2" s="1"/>
      <c r="B2" s="1"/>
      <c r="C2" s="1"/>
      <c r="D2" s="1"/>
      <c r="E2" s="1"/>
    </row>
    <row r="3" spans="1:5" ht="21" x14ac:dyDescent="0.25">
      <c r="A3" s="5" t="s">
        <v>0</v>
      </c>
      <c r="B3" s="5" t="s">
        <v>274</v>
      </c>
      <c r="C3" s="11" t="s">
        <v>275</v>
      </c>
      <c r="D3" s="11" t="s">
        <v>150</v>
      </c>
      <c r="E3" s="1"/>
    </row>
    <row r="4" spans="1:5" x14ac:dyDescent="0.25">
      <c r="A4" s="3">
        <v>1</v>
      </c>
      <c r="B4" s="10" t="s">
        <v>287</v>
      </c>
      <c r="C4" s="10" t="s">
        <v>288</v>
      </c>
      <c r="D4" s="6" t="s">
        <v>289</v>
      </c>
      <c r="E4" s="1"/>
    </row>
    <row r="5" spans="1:5" x14ac:dyDescent="0.25">
      <c r="A5" s="3">
        <v>2</v>
      </c>
      <c r="B5" s="25" t="s">
        <v>475</v>
      </c>
      <c r="C5" s="25">
        <v>2018</v>
      </c>
      <c r="D5" s="6" t="s">
        <v>289</v>
      </c>
      <c r="E5" s="1"/>
    </row>
    <row r="6" spans="1:5" x14ac:dyDescent="0.25">
      <c r="A6" s="3">
        <v>3</v>
      </c>
      <c r="B6" s="25"/>
      <c r="C6" s="25"/>
      <c r="D6" s="6"/>
      <c r="E6" s="1"/>
    </row>
    <row r="7" spans="1:5" x14ac:dyDescent="0.25">
      <c r="A7" s="3">
        <v>4</v>
      </c>
      <c r="B7" s="25"/>
      <c r="C7" s="25"/>
      <c r="D7" s="6"/>
      <c r="E7" s="1"/>
    </row>
    <row r="8" spans="1:5" x14ac:dyDescent="0.25">
      <c r="A8" s="3">
        <v>5</v>
      </c>
      <c r="B8" s="25"/>
      <c r="C8" s="25"/>
      <c r="D8" s="6"/>
      <c r="E8" s="1"/>
    </row>
    <row r="9" spans="1:5" x14ac:dyDescent="0.25">
      <c r="A9" s="5">
        <v>2</v>
      </c>
      <c r="B9" s="8" t="s">
        <v>273</v>
      </c>
      <c r="C9" s="8"/>
      <c r="D9" s="49">
        <f>COUNTA(D4:D8)</f>
        <v>2</v>
      </c>
      <c r="E9" s="1"/>
    </row>
    <row r="11" spans="1:5" x14ac:dyDescent="0.25">
      <c r="A11" s="1"/>
      <c r="B11" s="146" t="s">
        <v>77</v>
      </c>
      <c r="C11" s="146"/>
      <c r="D11" s="146"/>
    </row>
    <row r="12" spans="1:5" ht="50.25" customHeight="1" x14ac:dyDescent="0.25">
      <c r="A12" s="1"/>
      <c r="B12" s="146" t="s">
        <v>276</v>
      </c>
      <c r="C12" s="146"/>
      <c r="D12" s="146"/>
    </row>
    <row r="13" spans="1:5" x14ac:dyDescent="0.25">
      <c r="A13" s="1"/>
    </row>
    <row r="14" spans="1:5" x14ac:dyDescent="0.25">
      <c r="A14" s="1"/>
    </row>
  </sheetData>
  <mergeCells count="3">
    <mergeCell ref="A1:D1"/>
    <mergeCell ref="B12:D12"/>
    <mergeCell ref="B11:D11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Normal="85" zoomScaleSheetLayoutView="100" workbookViewId="0">
      <selection activeCell="D16" sqref="D16"/>
    </sheetView>
  </sheetViews>
  <sheetFormatPr defaultColWidth="9.140625" defaultRowHeight="15" x14ac:dyDescent="0.25"/>
  <cols>
    <col min="1" max="1" width="6.42578125" style="2" customWidth="1"/>
    <col min="2" max="2" width="85.7109375" style="2" customWidth="1"/>
    <col min="3" max="3" width="12.7109375" style="2" bestFit="1" customWidth="1"/>
    <col min="4" max="4" width="21.42578125" style="2" customWidth="1"/>
    <col min="5" max="16384" width="9.140625" style="2"/>
  </cols>
  <sheetData>
    <row r="1" spans="1:5" ht="30" customHeight="1" x14ac:dyDescent="0.25">
      <c r="A1" s="135" t="s">
        <v>18</v>
      </c>
      <c r="B1" s="136"/>
      <c r="C1" s="136"/>
      <c r="D1" s="136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5" t="s">
        <v>0</v>
      </c>
      <c r="B3" s="5" t="s">
        <v>1</v>
      </c>
      <c r="C3" s="5" t="s">
        <v>2</v>
      </c>
      <c r="D3" s="5" t="s">
        <v>3</v>
      </c>
      <c r="E3" s="1"/>
    </row>
    <row r="4" spans="1:5" ht="22.5" x14ac:dyDescent="0.25">
      <c r="A4" s="3">
        <v>1</v>
      </c>
      <c r="B4" s="31" t="s">
        <v>19</v>
      </c>
      <c r="C4" s="3" t="s">
        <v>4</v>
      </c>
      <c r="D4" s="74">
        <v>1097854.52</v>
      </c>
      <c r="E4" s="1"/>
    </row>
    <row r="5" spans="1:5" ht="22.5" x14ac:dyDescent="0.25">
      <c r="A5" s="3">
        <v>2</v>
      </c>
      <c r="B5" s="31" t="s">
        <v>20</v>
      </c>
      <c r="C5" s="3" t="s">
        <v>4</v>
      </c>
      <c r="D5" s="74">
        <v>737241.29</v>
      </c>
      <c r="E5" s="1"/>
    </row>
    <row r="6" spans="1:5" ht="33.75" x14ac:dyDescent="0.25">
      <c r="A6" s="3">
        <v>3</v>
      </c>
      <c r="B6" s="31" t="s">
        <v>21</v>
      </c>
      <c r="C6" s="3" t="s">
        <v>4</v>
      </c>
      <c r="D6" s="74">
        <v>547.79999999999995</v>
      </c>
      <c r="E6" s="1"/>
    </row>
    <row r="7" spans="1:5" ht="22.5" x14ac:dyDescent="0.25">
      <c r="A7" s="3">
        <v>4</v>
      </c>
      <c r="B7" s="31" t="s">
        <v>22</v>
      </c>
      <c r="C7" s="3" t="s">
        <v>4</v>
      </c>
      <c r="D7" s="74">
        <v>1028331.7</v>
      </c>
      <c r="E7" s="1"/>
    </row>
    <row r="8" spans="1:5" ht="33.75" x14ac:dyDescent="0.25">
      <c r="A8" s="3">
        <v>5</v>
      </c>
      <c r="B8" s="31" t="s">
        <v>23</v>
      </c>
      <c r="C8" s="3" t="s">
        <v>4</v>
      </c>
      <c r="D8" s="74">
        <v>667033.1</v>
      </c>
      <c r="E8" s="1"/>
    </row>
    <row r="9" spans="1:5" x14ac:dyDescent="0.25">
      <c r="A9" s="3">
        <v>6</v>
      </c>
      <c r="B9" s="31" t="s">
        <v>24</v>
      </c>
      <c r="C9" s="3" t="s">
        <v>4</v>
      </c>
      <c r="D9" s="74">
        <v>1135783.17</v>
      </c>
      <c r="E9" s="1"/>
    </row>
    <row r="10" spans="1:5" ht="22.5" x14ac:dyDescent="0.25">
      <c r="A10" s="3">
        <v>7</v>
      </c>
      <c r="B10" s="31" t="s">
        <v>25</v>
      </c>
      <c r="C10" s="3" t="s">
        <v>4</v>
      </c>
      <c r="D10" s="74">
        <v>1028331.7</v>
      </c>
      <c r="E10" s="1"/>
    </row>
    <row r="11" spans="1:5" ht="22.5" x14ac:dyDescent="0.25">
      <c r="A11" s="3">
        <v>8</v>
      </c>
      <c r="B11" s="31" t="s">
        <v>256</v>
      </c>
      <c r="C11" s="3" t="s">
        <v>4</v>
      </c>
      <c r="D11" s="74">
        <v>37928.6</v>
      </c>
      <c r="E11" s="1"/>
    </row>
    <row r="12" spans="1:5" ht="22.5" x14ac:dyDescent="0.25">
      <c r="A12" s="3">
        <v>9</v>
      </c>
      <c r="B12" s="31" t="s">
        <v>257</v>
      </c>
      <c r="C12" s="3" t="s">
        <v>4</v>
      </c>
      <c r="D12" s="13">
        <v>0</v>
      </c>
      <c r="E12" s="1"/>
    </row>
    <row r="13" spans="1:5" x14ac:dyDescent="0.25">
      <c r="A13" s="5">
        <v>10</v>
      </c>
      <c r="B13" s="8" t="s">
        <v>79</v>
      </c>
      <c r="C13" s="9"/>
      <c r="D13" s="30">
        <f>IF(AND(COUNT(D4:D12)=9,(D4-D5-D6)&lt;&gt;0),IF((D4-D5-D6)&gt;(D7-D8),(((D4-D5-D6)-(D7-D8))-(D11-D12)-((D9-D5)-(D10-D8)))/(D4-D5-D6),0),"")</f>
        <v>0</v>
      </c>
      <c r="E13" s="1"/>
    </row>
    <row r="16" spans="1:5" x14ac:dyDescent="0.25">
      <c r="D16" s="32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Normal="85" zoomScaleSheetLayoutView="100" workbookViewId="0">
      <selection activeCell="E12" sqref="E12:E13"/>
    </sheetView>
  </sheetViews>
  <sheetFormatPr defaultColWidth="9.140625" defaultRowHeight="15" x14ac:dyDescent="0.25"/>
  <cols>
    <col min="1" max="1" width="6.42578125" style="2" customWidth="1"/>
    <col min="2" max="2" width="64.140625" style="2" customWidth="1"/>
    <col min="3" max="3" width="12.7109375" style="2" bestFit="1" customWidth="1"/>
    <col min="4" max="4" width="20.42578125" style="2" bestFit="1" customWidth="1"/>
    <col min="5" max="5" width="21.42578125" style="2" customWidth="1"/>
    <col min="6" max="16384" width="9.140625" style="2"/>
  </cols>
  <sheetData>
    <row r="1" spans="1:6" ht="30" customHeight="1" x14ac:dyDescent="0.25">
      <c r="A1" s="135" t="s">
        <v>29</v>
      </c>
      <c r="B1" s="136"/>
      <c r="C1" s="136"/>
      <c r="D1" s="136"/>
      <c r="E1" s="136"/>
      <c r="F1" s="1"/>
    </row>
    <row r="2" spans="1:6" x14ac:dyDescent="0.25">
      <c r="A2" s="1"/>
      <c r="B2" s="1"/>
      <c r="C2" s="1"/>
      <c r="D2" s="1"/>
      <c r="E2" s="1"/>
      <c r="F2" s="1"/>
    </row>
    <row r="3" spans="1:6" ht="21" x14ac:dyDescent="0.25">
      <c r="A3" s="5" t="s">
        <v>0</v>
      </c>
      <c r="B3" s="5" t="s">
        <v>1</v>
      </c>
      <c r="C3" s="5" t="s">
        <v>2</v>
      </c>
      <c r="D3" s="11" t="s">
        <v>26</v>
      </c>
      <c r="E3" s="11" t="s">
        <v>27</v>
      </c>
      <c r="F3" s="1"/>
    </row>
    <row r="4" spans="1:6" x14ac:dyDescent="0.25">
      <c r="A4" s="3">
        <v>1</v>
      </c>
      <c r="B4" s="10" t="s">
        <v>30</v>
      </c>
      <c r="C4" s="3" t="s">
        <v>4</v>
      </c>
      <c r="D4" s="74">
        <v>3764.4</v>
      </c>
      <c r="E4" s="74">
        <v>6761.8</v>
      </c>
      <c r="F4" s="1"/>
    </row>
    <row r="5" spans="1:6" x14ac:dyDescent="0.25">
      <c r="A5" s="3">
        <v>2</v>
      </c>
      <c r="B5" s="10" t="s">
        <v>31</v>
      </c>
      <c r="C5" s="3" t="s">
        <v>4</v>
      </c>
      <c r="D5" s="74">
        <v>26382.2</v>
      </c>
      <c r="E5" s="74">
        <v>26345.4</v>
      </c>
      <c r="F5" s="1"/>
    </row>
    <row r="6" spans="1:6" x14ac:dyDescent="0.25">
      <c r="A6" s="3">
        <v>3</v>
      </c>
      <c r="B6" s="10" t="s">
        <v>32</v>
      </c>
      <c r="C6" s="3" t="s">
        <v>4</v>
      </c>
      <c r="D6" s="74">
        <v>36415.199999999997</v>
      </c>
      <c r="E6" s="74">
        <v>33107.199999999997</v>
      </c>
      <c r="F6" s="1"/>
    </row>
    <row r="7" spans="1:6" x14ac:dyDescent="0.25">
      <c r="A7" s="5">
        <v>4</v>
      </c>
      <c r="B7" s="8" t="s">
        <v>28</v>
      </c>
      <c r="C7" s="12"/>
      <c r="D7" s="89"/>
      <c r="E7" s="90">
        <f>IF(AND(COUNT(E4:E6)=3,E6&lt;&gt;0),((E4+E5)/(D4+D5)-100%),"")</f>
        <v>9.8206762951709381E-2</v>
      </c>
      <c r="F7" s="1"/>
    </row>
    <row r="12" spans="1:6" x14ac:dyDescent="0.25">
      <c r="E12" s="7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zoomScaleNormal="85" zoomScaleSheetLayoutView="100" workbookViewId="0">
      <selection activeCell="D20" sqref="D20"/>
    </sheetView>
  </sheetViews>
  <sheetFormatPr defaultColWidth="9.140625" defaultRowHeight="15" x14ac:dyDescent="0.25"/>
  <cols>
    <col min="1" max="1" width="6.42578125" style="2" customWidth="1"/>
    <col min="2" max="2" width="85.7109375" style="2" customWidth="1"/>
    <col min="3" max="3" width="12.7109375" style="2" bestFit="1" customWidth="1"/>
    <col min="4" max="4" width="21.42578125" style="2" customWidth="1"/>
    <col min="5" max="16384" width="9.140625" style="2"/>
  </cols>
  <sheetData>
    <row r="1" spans="1:5" ht="44.25" customHeight="1" x14ac:dyDescent="0.25">
      <c r="A1" s="137" t="s">
        <v>39</v>
      </c>
      <c r="B1" s="137"/>
      <c r="C1" s="137"/>
      <c r="D1" s="137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5" t="s">
        <v>0</v>
      </c>
      <c r="B3" s="5" t="s">
        <v>1</v>
      </c>
      <c r="C3" s="5" t="s">
        <v>2</v>
      </c>
      <c r="D3" s="5" t="s">
        <v>3</v>
      </c>
      <c r="E3" s="1"/>
    </row>
    <row r="4" spans="1:5" x14ac:dyDescent="0.25">
      <c r="A4" s="3">
        <v>1</v>
      </c>
      <c r="B4" s="4" t="s">
        <v>34</v>
      </c>
      <c r="C4" s="3" t="s">
        <v>4</v>
      </c>
      <c r="D4" s="74">
        <v>240727.2</v>
      </c>
      <c r="E4" s="1"/>
    </row>
    <row r="5" spans="1:5" ht="21" x14ac:dyDescent="0.25">
      <c r="A5" s="3">
        <v>2</v>
      </c>
      <c r="B5" s="4" t="s">
        <v>40</v>
      </c>
      <c r="C5" s="3" t="s">
        <v>4</v>
      </c>
      <c r="D5" s="74">
        <v>106503.3</v>
      </c>
      <c r="E5" s="1"/>
    </row>
    <row r="6" spans="1:5" x14ac:dyDescent="0.25">
      <c r="A6" s="3">
        <v>3</v>
      </c>
      <c r="B6" s="4" t="s">
        <v>43</v>
      </c>
      <c r="C6" s="3" t="s">
        <v>4</v>
      </c>
      <c r="D6" s="74">
        <f>IF(COUNT(D4:D5)=2,D4-D5,"")</f>
        <v>134223.90000000002</v>
      </c>
      <c r="E6" s="1" t="s">
        <v>47</v>
      </c>
    </row>
    <row r="7" spans="1:5" x14ac:dyDescent="0.25">
      <c r="A7" s="3">
        <v>4</v>
      </c>
      <c r="B7" s="4" t="s">
        <v>35</v>
      </c>
      <c r="C7" s="3" t="s">
        <v>4</v>
      </c>
      <c r="D7" s="74">
        <v>291134.59999999998</v>
      </c>
      <c r="E7" s="1"/>
    </row>
    <row r="8" spans="1:5" ht="21" x14ac:dyDescent="0.25">
      <c r="A8" s="3">
        <v>5</v>
      </c>
      <c r="B8" s="4" t="s">
        <v>38</v>
      </c>
      <c r="C8" s="3" t="s">
        <v>4</v>
      </c>
      <c r="D8" s="74">
        <v>139105.4</v>
      </c>
      <c r="E8" s="1"/>
    </row>
    <row r="9" spans="1:5" x14ac:dyDescent="0.25">
      <c r="A9" s="3">
        <v>6</v>
      </c>
      <c r="B9" s="4" t="s">
        <v>44</v>
      </c>
      <c r="C9" s="3" t="s">
        <v>4</v>
      </c>
      <c r="D9" s="74">
        <f>IF(COUNT(D7:D8)=2,D7-D8,"")</f>
        <v>152029.19999999998</v>
      </c>
      <c r="E9" s="1" t="s">
        <v>47</v>
      </c>
    </row>
    <row r="10" spans="1:5" x14ac:dyDescent="0.25">
      <c r="A10" s="3">
        <v>7</v>
      </c>
      <c r="B10" s="4" t="s">
        <v>36</v>
      </c>
      <c r="C10" s="3" t="s">
        <v>4</v>
      </c>
      <c r="D10" s="74">
        <v>263319.8</v>
      </c>
      <c r="E10" s="1"/>
    </row>
    <row r="11" spans="1:5" ht="21" x14ac:dyDescent="0.25">
      <c r="A11" s="3">
        <v>8</v>
      </c>
      <c r="B11" s="4" t="s">
        <v>41</v>
      </c>
      <c r="C11" s="3" t="s">
        <v>4</v>
      </c>
      <c r="D11" s="74">
        <v>96547.9</v>
      </c>
      <c r="E11" s="1"/>
    </row>
    <row r="12" spans="1:5" x14ac:dyDescent="0.25">
      <c r="A12" s="3">
        <v>9</v>
      </c>
      <c r="B12" s="4" t="s">
        <v>45</v>
      </c>
      <c r="C12" s="3" t="s">
        <v>4</v>
      </c>
      <c r="D12" s="74">
        <f>IF(COUNT(D10:D11)=2,D10-D11,"")</f>
        <v>166771.9</v>
      </c>
      <c r="E12" s="1" t="s">
        <v>47</v>
      </c>
    </row>
    <row r="13" spans="1:5" x14ac:dyDescent="0.25">
      <c r="A13" s="3">
        <v>10</v>
      </c>
      <c r="B13" s="4" t="s">
        <v>37</v>
      </c>
      <c r="C13" s="3" t="s">
        <v>4</v>
      </c>
      <c r="D13" s="74">
        <v>302672.90000000002</v>
      </c>
      <c r="E13" s="1"/>
    </row>
    <row r="14" spans="1:5" ht="21" x14ac:dyDescent="0.25">
      <c r="A14" s="3">
        <v>11</v>
      </c>
      <c r="B14" s="4" t="s">
        <v>42</v>
      </c>
      <c r="C14" s="3" t="s">
        <v>4</v>
      </c>
      <c r="D14" s="74">
        <v>149580.5</v>
      </c>
      <c r="E14" s="1"/>
    </row>
    <row r="15" spans="1:5" x14ac:dyDescent="0.25">
      <c r="A15" s="3">
        <v>12</v>
      </c>
      <c r="B15" s="4" t="s">
        <v>46</v>
      </c>
      <c r="C15" s="3" t="s">
        <v>4</v>
      </c>
      <c r="D15" s="74">
        <f>IF(COUNT(D13:D14)=2,D13-D14,"")</f>
        <v>153092.40000000002</v>
      </c>
      <c r="E15" s="1" t="s">
        <v>47</v>
      </c>
    </row>
    <row r="16" spans="1:5" x14ac:dyDescent="0.25">
      <c r="A16" s="5">
        <v>13</v>
      </c>
      <c r="B16" s="8" t="s">
        <v>33</v>
      </c>
      <c r="C16" s="9"/>
      <c r="D16" s="30">
        <f>IF(AND(COUNT(D6,D9,D12,D15)=4),(D15/(1.1*(D6+D9+D12)/3)),"")</f>
        <v>0.92163727669052986</v>
      </c>
      <c r="E16" s="1"/>
    </row>
    <row r="18" spans="4:4" x14ac:dyDescent="0.25">
      <c r="D18" s="14"/>
    </row>
    <row r="20" spans="4:4" x14ac:dyDescent="0.25">
      <c r="D20" s="32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zoomScaleNormal="85" zoomScaleSheetLayoutView="100" workbookViewId="0">
      <selection activeCell="D4" sqref="D4"/>
    </sheetView>
  </sheetViews>
  <sheetFormatPr defaultColWidth="9.140625" defaultRowHeight="15" x14ac:dyDescent="0.25"/>
  <cols>
    <col min="1" max="1" width="6.42578125" style="2" customWidth="1"/>
    <col min="2" max="2" width="76.7109375" style="2" customWidth="1"/>
    <col min="3" max="3" width="24.5703125" style="73" bestFit="1" customWidth="1"/>
    <col min="4" max="4" width="15.28515625" style="2" bestFit="1" customWidth="1"/>
    <col min="5" max="16384" width="9.140625" style="2"/>
  </cols>
  <sheetData>
    <row r="1" spans="1:5" ht="30" customHeight="1" x14ac:dyDescent="0.25">
      <c r="A1" s="135" t="s">
        <v>48</v>
      </c>
      <c r="B1" s="135"/>
      <c r="C1" s="135"/>
      <c r="D1" s="135"/>
      <c r="E1" s="1"/>
    </row>
    <row r="2" spans="1:5" x14ac:dyDescent="0.25">
      <c r="A2" s="1"/>
      <c r="B2" s="1"/>
      <c r="C2" s="103"/>
      <c r="D2" s="1"/>
      <c r="E2" s="1"/>
    </row>
    <row r="3" spans="1:5" ht="21" x14ac:dyDescent="0.25">
      <c r="A3" s="5" t="s">
        <v>0</v>
      </c>
      <c r="B3" s="5" t="s">
        <v>1</v>
      </c>
      <c r="C3" s="104" t="s">
        <v>61</v>
      </c>
      <c r="D3" s="11" t="s">
        <v>75</v>
      </c>
      <c r="E3" s="1"/>
    </row>
    <row r="4" spans="1:5" x14ac:dyDescent="0.25">
      <c r="A4" s="91">
        <v>1</v>
      </c>
      <c r="B4" s="37" t="s">
        <v>76</v>
      </c>
      <c r="C4" s="105" t="s">
        <v>63</v>
      </c>
      <c r="D4" s="74">
        <v>1097854.5</v>
      </c>
      <c r="E4" s="1"/>
    </row>
    <row r="5" spans="1:5" x14ac:dyDescent="0.25">
      <c r="A5" s="91">
        <v>2</v>
      </c>
      <c r="B5" s="37" t="s">
        <v>94</v>
      </c>
      <c r="C5" s="105" t="s">
        <v>63</v>
      </c>
      <c r="D5" s="108">
        <f>SUM(D6:D33)</f>
        <v>1089970.8260000004</v>
      </c>
      <c r="E5" s="1"/>
    </row>
    <row r="6" spans="1:5" ht="75" x14ac:dyDescent="0.25">
      <c r="A6" s="65" t="s">
        <v>64</v>
      </c>
      <c r="B6" s="97" t="s">
        <v>708</v>
      </c>
      <c r="C6" s="107" t="s">
        <v>405</v>
      </c>
      <c r="D6" s="110">
        <v>125370.09</v>
      </c>
      <c r="E6" s="1"/>
    </row>
    <row r="7" spans="1:5" ht="75" x14ac:dyDescent="0.25">
      <c r="A7" s="65" t="s">
        <v>65</v>
      </c>
      <c r="B7" s="100" t="s">
        <v>709</v>
      </c>
      <c r="C7" s="107" t="s">
        <v>406</v>
      </c>
      <c r="D7" s="110">
        <v>706993.15700000001</v>
      </c>
      <c r="E7" s="1"/>
    </row>
    <row r="8" spans="1:5" ht="75" x14ac:dyDescent="0.25">
      <c r="A8" s="65" t="s">
        <v>66</v>
      </c>
      <c r="B8" s="97" t="s">
        <v>407</v>
      </c>
      <c r="C8" s="107" t="s">
        <v>408</v>
      </c>
      <c r="D8" s="111">
        <v>15193.06</v>
      </c>
      <c r="E8" s="1"/>
    </row>
    <row r="9" spans="1:5" ht="75" x14ac:dyDescent="0.25">
      <c r="A9" s="65" t="s">
        <v>67</v>
      </c>
      <c r="B9" s="97" t="s">
        <v>710</v>
      </c>
      <c r="C9" s="107" t="s">
        <v>409</v>
      </c>
      <c r="D9" s="111">
        <v>16484.900000000001</v>
      </c>
      <c r="E9" s="1"/>
    </row>
    <row r="10" spans="1:5" ht="75" x14ac:dyDescent="0.25">
      <c r="A10" s="65" t="s">
        <v>68</v>
      </c>
      <c r="B10" s="97" t="s">
        <v>711</v>
      </c>
      <c r="C10" s="107" t="s">
        <v>410</v>
      </c>
      <c r="D10" s="99">
        <v>91.99</v>
      </c>
      <c r="E10" s="1"/>
    </row>
    <row r="11" spans="1:5" ht="75" x14ac:dyDescent="0.25">
      <c r="A11" s="65" t="s">
        <v>69</v>
      </c>
      <c r="B11" s="97" t="s">
        <v>712</v>
      </c>
      <c r="C11" s="107" t="s">
        <v>411</v>
      </c>
      <c r="D11" s="111">
        <v>1357.8</v>
      </c>
      <c r="E11" s="1"/>
    </row>
    <row r="12" spans="1:5" ht="75" x14ac:dyDescent="0.25">
      <c r="A12" s="65" t="s">
        <v>70</v>
      </c>
      <c r="B12" s="97" t="s">
        <v>412</v>
      </c>
      <c r="C12" s="107" t="s">
        <v>413</v>
      </c>
      <c r="D12" s="110">
        <v>9954.06</v>
      </c>
      <c r="E12" s="1"/>
    </row>
    <row r="13" spans="1:5" ht="75" x14ac:dyDescent="0.25">
      <c r="A13" s="65" t="s">
        <v>71</v>
      </c>
      <c r="B13" s="97" t="s">
        <v>713</v>
      </c>
      <c r="C13" s="107" t="s">
        <v>414</v>
      </c>
      <c r="D13" s="111">
        <v>1126.51</v>
      </c>
      <c r="E13" s="1"/>
    </row>
    <row r="14" spans="1:5" ht="75" x14ac:dyDescent="0.25">
      <c r="A14" s="65" t="s">
        <v>72</v>
      </c>
      <c r="B14" s="101" t="s">
        <v>714</v>
      </c>
      <c r="C14" s="107" t="s">
        <v>415</v>
      </c>
      <c r="D14" s="111">
        <v>6219.1</v>
      </c>
      <c r="E14" s="1"/>
    </row>
    <row r="15" spans="1:5" ht="60" x14ac:dyDescent="0.25">
      <c r="A15" s="65" t="s">
        <v>73</v>
      </c>
      <c r="B15" s="97" t="s">
        <v>715</v>
      </c>
      <c r="C15" s="107" t="s">
        <v>416</v>
      </c>
      <c r="D15" s="99">
        <v>96</v>
      </c>
      <c r="E15" s="1"/>
    </row>
    <row r="16" spans="1:5" ht="75" x14ac:dyDescent="0.25">
      <c r="A16" s="65" t="s">
        <v>74</v>
      </c>
      <c r="B16" s="97" t="s">
        <v>716</v>
      </c>
      <c r="C16" s="107" t="s">
        <v>417</v>
      </c>
      <c r="D16" s="99">
        <v>50</v>
      </c>
      <c r="E16" s="1"/>
    </row>
    <row r="17" spans="1:5" ht="75" x14ac:dyDescent="0.25">
      <c r="A17" s="65" t="s">
        <v>120</v>
      </c>
      <c r="B17" s="97" t="s">
        <v>419</v>
      </c>
      <c r="C17" s="107" t="s">
        <v>420</v>
      </c>
      <c r="D17" s="99">
        <v>324.54000000000002</v>
      </c>
      <c r="E17" s="1"/>
    </row>
    <row r="18" spans="1:5" ht="75" x14ac:dyDescent="0.25">
      <c r="A18" s="65" t="s">
        <v>418</v>
      </c>
      <c r="B18" s="98" t="s">
        <v>717</v>
      </c>
      <c r="C18" s="107" t="s">
        <v>729</v>
      </c>
      <c r="D18" s="111">
        <v>16313.02</v>
      </c>
      <c r="E18" s="1"/>
    </row>
    <row r="19" spans="1:5" ht="75" x14ac:dyDescent="0.25">
      <c r="A19" s="65" t="s">
        <v>421</v>
      </c>
      <c r="B19" s="97" t="s">
        <v>427</v>
      </c>
      <c r="C19" s="107" t="s">
        <v>428</v>
      </c>
      <c r="D19" s="99">
        <v>478.06</v>
      </c>
      <c r="E19" s="1"/>
    </row>
    <row r="20" spans="1:5" ht="75" x14ac:dyDescent="0.25">
      <c r="A20" s="65" t="s">
        <v>422</v>
      </c>
      <c r="B20" s="97" t="s">
        <v>718</v>
      </c>
      <c r="C20" s="107" t="s">
        <v>430</v>
      </c>
      <c r="D20" s="111">
        <v>28717.817999999999</v>
      </c>
      <c r="E20" s="1"/>
    </row>
    <row r="21" spans="1:5" ht="75" x14ac:dyDescent="0.25">
      <c r="A21" s="65" t="s">
        <v>423</v>
      </c>
      <c r="B21" s="97" t="s">
        <v>719</v>
      </c>
      <c r="C21" s="107" t="s">
        <v>425</v>
      </c>
      <c r="D21" s="111">
        <v>1778.95</v>
      </c>
      <c r="E21" s="1"/>
    </row>
    <row r="22" spans="1:5" ht="75" x14ac:dyDescent="0.25">
      <c r="A22" s="65" t="s">
        <v>426</v>
      </c>
      <c r="B22" s="97" t="s">
        <v>720</v>
      </c>
      <c r="C22" s="107" t="s">
        <v>433</v>
      </c>
      <c r="D22" s="111">
        <v>30093.15</v>
      </c>
      <c r="E22" s="1"/>
    </row>
    <row r="23" spans="1:5" ht="75" x14ac:dyDescent="0.25">
      <c r="A23" s="65" t="s">
        <v>429</v>
      </c>
      <c r="B23" s="97" t="s">
        <v>721</v>
      </c>
      <c r="C23" s="107" t="s">
        <v>435</v>
      </c>
      <c r="D23" s="111">
        <v>1028</v>
      </c>
      <c r="E23" s="1"/>
    </row>
    <row r="24" spans="1:5" ht="75" x14ac:dyDescent="0.25">
      <c r="A24" s="65" t="s">
        <v>431</v>
      </c>
      <c r="B24" s="97" t="s">
        <v>722</v>
      </c>
      <c r="C24" s="107" t="s">
        <v>437</v>
      </c>
      <c r="D24" s="99">
        <v>226.75</v>
      </c>
      <c r="E24" s="1"/>
    </row>
    <row r="25" spans="1:5" ht="75" x14ac:dyDescent="0.25">
      <c r="A25" s="65" t="s">
        <v>432</v>
      </c>
      <c r="B25" s="97" t="s">
        <v>424</v>
      </c>
      <c r="C25" s="107" t="s">
        <v>425</v>
      </c>
      <c r="D25" s="99">
        <v>4370.5609999999997</v>
      </c>
      <c r="E25" s="1"/>
    </row>
    <row r="26" spans="1:5" ht="75" x14ac:dyDescent="0.25">
      <c r="A26" s="65" t="s">
        <v>434</v>
      </c>
      <c r="B26" s="97" t="s">
        <v>723</v>
      </c>
      <c r="C26" s="107" t="s">
        <v>439</v>
      </c>
      <c r="D26" s="111">
        <v>26366.9</v>
      </c>
      <c r="E26" s="1"/>
    </row>
    <row r="27" spans="1:5" ht="75" x14ac:dyDescent="0.25">
      <c r="A27" s="65" t="s">
        <v>436</v>
      </c>
      <c r="B27" s="97" t="s">
        <v>443</v>
      </c>
      <c r="C27" s="107" t="s">
        <v>728</v>
      </c>
      <c r="D27" s="99">
        <v>124</v>
      </c>
      <c r="E27" s="1"/>
    </row>
    <row r="28" spans="1:5" ht="75" x14ac:dyDescent="0.25">
      <c r="A28" s="65" t="s">
        <v>438</v>
      </c>
      <c r="B28" s="97" t="s">
        <v>445</v>
      </c>
      <c r="C28" s="107" t="s">
        <v>446</v>
      </c>
      <c r="D28" s="99">
        <v>21</v>
      </c>
      <c r="E28" s="1"/>
    </row>
    <row r="29" spans="1:5" ht="75" x14ac:dyDescent="0.25">
      <c r="A29" s="65" t="s">
        <v>440</v>
      </c>
      <c r="B29" s="98" t="s">
        <v>724</v>
      </c>
      <c r="C29" s="107" t="s">
        <v>441</v>
      </c>
      <c r="D29" s="111">
        <v>85681.48</v>
      </c>
      <c r="E29" s="1"/>
    </row>
    <row r="30" spans="1:5" ht="75" x14ac:dyDescent="0.25">
      <c r="A30" s="65" t="s">
        <v>442</v>
      </c>
      <c r="B30" s="97" t="s">
        <v>725</v>
      </c>
      <c r="C30" s="107" t="s">
        <v>730</v>
      </c>
      <c r="D30" s="99">
        <v>732.07</v>
      </c>
      <c r="E30" s="1"/>
    </row>
    <row r="31" spans="1:5" ht="75" x14ac:dyDescent="0.25">
      <c r="A31" s="65" t="s">
        <v>444</v>
      </c>
      <c r="B31" s="98" t="s">
        <v>726</v>
      </c>
      <c r="C31" s="107" t="s">
        <v>731</v>
      </c>
      <c r="D31" s="111">
        <v>10019.81</v>
      </c>
      <c r="E31" s="1"/>
    </row>
    <row r="32" spans="1:5" ht="75" x14ac:dyDescent="0.25">
      <c r="A32" s="65"/>
      <c r="B32" s="98" t="s">
        <v>727</v>
      </c>
      <c r="C32" s="107" t="s">
        <v>732</v>
      </c>
      <c r="D32" s="99">
        <v>758.05</v>
      </c>
      <c r="E32" s="1"/>
    </row>
    <row r="33" spans="1:5" x14ac:dyDescent="0.25">
      <c r="A33" s="65" t="s">
        <v>120</v>
      </c>
      <c r="B33" s="100"/>
      <c r="C33" s="102"/>
      <c r="D33" s="109"/>
      <c r="E33" s="1" t="s">
        <v>62</v>
      </c>
    </row>
    <row r="34" spans="1:5" x14ac:dyDescent="0.25">
      <c r="A34" s="5">
        <v>3</v>
      </c>
      <c r="B34" s="8" t="s">
        <v>49</v>
      </c>
      <c r="C34" s="106"/>
      <c r="D34" s="48">
        <f>IF(AND(D4&lt;&gt;0),D5/D4,"")</f>
        <v>0.99281901745632084</v>
      </c>
    </row>
    <row r="36" spans="1:5" x14ac:dyDescent="0.25">
      <c r="A36" s="1" t="s">
        <v>77</v>
      </c>
    </row>
    <row r="37" spans="1:5" ht="28.5" customHeight="1" x14ac:dyDescent="0.25">
      <c r="A37" s="138" t="s">
        <v>92</v>
      </c>
      <c r="B37" s="138"/>
      <c r="C37" s="138"/>
      <c r="D37" s="138"/>
    </row>
  </sheetData>
  <mergeCells count="2">
    <mergeCell ref="A1:D1"/>
    <mergeCell ref="A37:D37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topLeftCell="A7" zoomScaleNormal="85" zoomScaleSheetLayoutView="100" workbookViewId="0">
      <selection activeCell="H21" sqref="H21"/>
    </sheetView>
  </sheetViews>
  <sheetFormatPr defaultColWidth="9.140625" defaultRowHeight="15" x14ac:dyDescent="0.25"/>
  <cols>
    <col min="1" max="1" width="6.42578125" style="2" customWidth="1"/>
    <col min="2" max="2" width="28.140625" style="2" customWidth="1"/>
    <col min="3" max="3" width="24.5703125" style="2" bestFit="1" customWidth="1"/>
    <col min="4" max="4" width="24.7109375" style="2" customWidth="1"/>
    <col min="5" max="5" width="10.7109375" style="2" customWidth="1"/>
    <col min="6" max="6" width="16.42578125" style="2" customWidth="1"/>
    <col min="7" max="7" width="10.7109375" style="2" customWidth="1"/>
    <col min="8" max="8" width="19" style="2" customWidth="1"/>
    <col min="9" max="16384" width="9.140625" style="2"/>
  </cols>
  <sheetData>
    <row r="1" spans="1:9" ht="30" customHeight="1" x14ac:dyDescent="0.25">
      <c r="A1" s="135" t="s">
        <v>80</v>
      </c>
      <c r="B1" s="135"/>
      <c r="C1" s="135"/>
      <c r="D1" s="135"/>
      <c r="E1" s="135"/>
      <c r="F1" s="135"/>
      <c r="G1" s="135"/>
      <c r="H1" s="135"/>
    </row>
    <row r="2" spans="1:9" x14ac:dyDescent="0.25">
      <c r="A2" s="1"/>
      <c r="B2" s="1"/>
      <c r="C2" s="1"/>
      <c r="D2" s="1"/>
      <c r="E2" s="1"/>
    </row>
    <row r="3" spans="1:9" ht="33" customHeight="1" x14ac:dyDescent="0.25">
      <c r="A3" s="141" t="s">
        <v>0</v>
      </c>
      <c r="B3" s="143" t="s">
        <v>81</v>
      </c>
      <c r="C3" s="143" t="s">
        <v>82</v>
      </c>
      <c r="D3" s="143" t="s">
        <v>83</v>
      </c>
      <c r="E3" s="139" t="s">
        <v>84</v>
      </c>
      <c r="F3" s="140"/>
      <c r="G3" s="139" t="s">
        <v>85</v>
      </c>
      <c r="H3" s="140"/>
    </row>
    <row r="4" spans="1:9" ht="84" x14ac:dyDescent="0.25">
      <c r="A4" s="142"/>
      <c r="B4" s="144"/>
      <c r="C4" s="144"/>
      <c r="D4" s="144"/>
      <c r="E4" s="11" t="s">
        <v>122</v>
      </c>
      <c r="F4" s="11" t="s">
        <v>251</v>
      </c>
      <c r="G4" s="11" t="s">
        <v>122</v>
      </c>
      <c r="H4" s="11" t="s">
        <v>251</v>
      </c>
    </row>
    <row r="5" spans="1:9" s="73" customFormat="1" ht="72" x14ac:dyDescent="0.25">
      <c r="A5" s="76" t="s">
        <v>50</v>
      </c>
      <c r="B5" s="77" t="s">
        <v>471</v>
      </c>
      <c r="C5" s="78" t="s">
        <v>448</v>
      </c>
      <c r="D5" s="79" t="s">
        <v>452</v>
      </c>
      <c r="E5" s="86">
        <v>19255.8</v>
      </c>
      <c r="F5" s="80"/>
      <c r="G5" s="80">
        <v>19255.8</v>
      </c>
      <c r="H5" s="80"/>
    </row>
    <row r="6" spans="1:9" s="73" customFormat="1" ht="72" x14ac:dyDescent="0.25">
      <c r="A6" s="76" t="s">
        <v>51</v>
      </c>
      <c r="B6" s="77" t="s">
        <v>449</v>
      </c>
      <c r="C6" s="78" t="s">
        <v>448</v>
      </c>
      <c r="D6" s="79" t="s">
        <v>452</v>
      </c>
      <c r="E6" s="86">
        <v>6813.18</v>
      </c>
      <c r="F6" s="80"/>
      <c r="G6" s="80">
        <v>6813.2</v>
      </c>
      <c r="H6" s="80"/>
    </row>
    <row r="7" spans="1:9" s="73" customFormat="1" ht="72" x14ac:dyDescent="0.25">
      <c r="A7" s="76" t="s">
        <v>53</v>
      </c>
      <c r="B7" s="77" t="s">
        <v>472</v>
      </c>
      <c r="C7" s="78" t="s">
        <v>450</v>
      </c>
      <c r="D7" s="79" t="s">
        <v>451</v>
      </c>
      <c r="E7" s="80">
        <v>99.9</v>
      </c>
      <c r="F7" s="80"/>
      <c r="G7" s="80">
        <v>99.9</v>
      </c>
      <c r="H7" s="80"/>
    </row>
    <row r="8" spans="1:9" s="73" customFormat="1" ht="48" x14ac:dyDescent="0.25">
      <c r="A8" s="76" t="s">
        <v>54</v>
      </c>
      <c r="B8" s="77" t="s">
        <v>473</v>
      </c>
      <c r="C8" s="78" t="s">
        <v>453</v>
      </c>
      <c r="D8" s="79" t="s">
        <v>455</v>
      </c>
      <c r="E8" s="80">
        <v>1357.8</v>
      </c>
      <c r="F8" s="80"/>
      <c r="G8" s="80">
        <v>1357.8</v>
      </c>
      <c r="H8" s="80"/>
    </row>
    <row r="9" spans="1:9" s="73" customFormat="1" ht="72" x14ac:dyDescent="0.25">
      <c r="A9" s="76" t="s">
        <v>54</v>
      </c>
      <c r="B9" s="77" t="s">
        <v>474</v>
      </c>
      <c r="C9" s="78" t="s">
        <v>454</v>
      </c>
      <c r="D9" s="79" t="s">
        <v>456</v>
      </c>
      <c r="E9" s="80">
        <v>478.07</v>
      </c>
      <c r="F9" s="80"/>
      <c r="G9" s="80">
        <v>478.1</v>
      </c>
      <c r="H9" s="80"/>
    </row>
    <row r="10" spans="1:9" ht="22.5" x14ac:dyDescent="0.25">
      <c r="A10" s="81" t="s">
        <v>87</v>
      </c>
      <c r="B10" s="31" t="s">
        <v>88</v>
      </c>
      <c r="C10" s="82" t="s">
        <v>63</v>
      </c>
      <c r="D10" s="83" t="s">
        <v>63</v>
      </c>
      <c r="E10" s="84">
        <f>SUM(E5:E9)</f>
        <v>28004.75</v>
      </c>
      <c r="F10" s="84"/>
      <c r="G10" s="84">
        <f>SUM(G5:G9)</f>
        <v>28004.799999999999</v>
      </c>
      <c r="H10" s="84"/>
      <c r="I10" s="1"/>
    </row>
    <row r="11" spans="1:9" x14ac:dyDescent="0.25">
      <c r="A11" s="5">
        <v>3</v>
      </c>
      <c r="B11" s="8" t="s">
        <v>86</v>
      </c>
      <c r="C11" s="16"/>
      <c r="D11" s="17"/>
      <c r="E11" s="18"/>
      <c r="F11" s="18"/>
      <c r="G11" s="19"/>
      <c r="H11" s="85">
        <v>1</v>
      </c>
    </row>
    <row r="13" spans="1:9" x14ac:dyDescent="0.25">
      <c r="A13" s="1" t="s">
        <v>77</v>
      </c>
    </row>
    <row r="14" spans="1:9" ht="15" customHeight="1" x14ac:dyDescent="0.25">
      <c r="A14" s="1" t="s">
        <v>89</v>
      </c>
      <c r="B14" s="1"/>
      <c r="C14" s="1"/>
      <c r="D14" s="1"/>
      <c r="E14" s="1"/>
      <c r="F14" s="1"/>
      <c r="G14" s="1"/>
    </row>
    <row r="15" spans="1:9" ht="24" customHeight="1" x14ac:dyDescent="0.25">
      <c r="A15" s="138" t="s">
        <v>90</v>
      </c>
      <c r="B15" s="138"/>
      <c r="C15" s="138"/>
      <c r="D15" s="138"/>
      <c r="E15" s="138"/>
      <c r="F15" s="138"/>
      <c r="G15" s="138"/>
      <c r="H15" s="138"/>
    </row>
    <row r="16" spans="1:9" ht="15" customHeight="1" x14ac:dyDescent="0.25">
      <c r="A16" s="1" t="s">
        <v>91</v>
      </c>
      <c r="B16" s="1"/>
      <c r="C16" s="1"/>
      <c r="D16" s="1"/>
      <c r="E16" s="1"/>
      <c r="F16" s="1"/>
      <c r="G16" s="1"/>
    </row>
    <row r="17" spans="2:7" ht="15" customHeight="1" x14ac:dyDescent="0.25">
      <c r="B17" s="1"/>
      <c r="C17" s="1"/>
      <c r="D17" s="1"/>
      <c r="E17" s="1"/>
      <c r="F17" s="1"/>
      <c r="G17" s="1"/>
    </row>
    <row r="18" spans="2:7" x14ac:dyDescent="0.25">
      <c r="B18" s="1"/>
      <c r="C18" s="1"/>
      <c r="D18" s="1"/>
      <c r="E18" s="1"/>
      <c r="F18" s="1"/>
      <c r="G18" s="1"/>
    </row>
  </sheetData>
  <mergeCells count="8">
    <mergeCell ref="A15:H15"/>
    <mergeCell ref="A1:H1"/>
    <mergeCell ref="E3:F3"/>
    <mergeCell ref="G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Normal="85" zoomScaleSheetLayoutView="100" workbookViewId="0">
      <selection activeCell="B4" sqref="B4"/>
    </sheetView>
  </sheetViews>
  <sheetFormatPr defaultColWidth="9.140625" defaultRowHeight="15" x14ac:dyDescent="0.25"/>
  <cols>
    <col min="1" max="1" width="6.42578125" style="2" customWidth="1"/>
    <col min="2" max="2" width="85.7109375" style="2" customWidth="1"/>
    <col min="3" max="3" width="12.7109375" style="2" bestFit="1" customWidth="1"/>
    <col min="4" max="4" width="21.42578125" style="2" customWidth="1"/>
    <col min="5" max="16384" width="9.140625" style="2"/>
  </cols>
  <sheetData>
    <row r="1" spans="1:5" ht="30" customHeight="1" x14ac:dyDescent="0.25">
      <c r="A1" s="135" t="s">
        <v>96</v>
      </c>
      <c r="B1" s="135"/>
      <c r="C1" s="135"/>
      <c r="D1" s="135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5" t="s">
        <v>0</v>
      </c>
      <c r="B3" s="5" t="s">
        <v>1</v>
      </c>
      <c r="C3" s="5" t="s">
        <v>2</v>
      </c>
      <c r="D3" s="5" t="s">
        <v>3</v>
      </c>
      <c r="E3" s="1"/>
    </row>
    <row r="4" spans="1:5" ht="21" x14ac:dyDescent="0.25">
      <c r="A4" s="3">
        <v>1</v>
      </c>
      <c r="B4" s="4" t="s">
        <v>97</v>
      </c>
      <c r="C4" s="3" t="s">
        <v>98</v>
      </c>
      <c r="D4" s="13">
        <v>8</v>
      </c>
      <c r="E4" s="1"/>
    </row>
    <row r="5" spans="1:5" ht="21" x14ac:dyDescent="0.25">
      <c r="A5" s="3">
        <v>2</v>
      </c>
      <c r="B5" s="4" t="s">
        <v>99</v>
      </c>
      <c r="C5" s="3" t="s">
        <v>98</v>
      </c>
      <c r="D5" s="13">
        <v>85</v>
      </c>
      <c r="E5" s="1"/>
    </row>
    <row r="6" spans="1:5" x14ac:dyDescent="0.25">
      <c r="A6" s="3">
        <v>3</v>
      </c>
      <c r="B6" s="4" t="s">
        <v>100</v>
      </c>
      <c r="C6" s="3" t="s">
        <v>101</v>
      </c>
      <c r="D6" s="13">
        <v>1</v>
      </c>
      <c r="E6" s="1"/>
    </row>
    <row r="7" spans="1:5" x14ac:dyDescent="0.25">
      <c r="A7" s="3">
        <v>4</v>
      </c>
      <c r="B7" s="4" t="s">
        <v>102</v>
      </c>
      <c r="C7" s="3" t="s">
        <v>101</v>
      </c>
      <c r="D7" s="13">
        <v>85</v>
      </c>
      <c r="E7" s="1"/>
    </row>
    <row r="8" spans="1:5" x14ac:dyDescent="0.25">
      <c r="A8" s="5">
        <v>5</v>
      </c>
      <c r="B8" s="8" t="s">
        <v>95</v>
      </c>
      <c r="C8" s="9"/>
      <c r="D8" s="30">
        <f>IF(AND(COUNT(D4:D7)=4),(D4+D5)/(D6+D7),"")</f>
        <v>1.0813953488372092</v>
      </c>
      <c r="E8" s="1"/>
    </row>
    <row r="10" spans="1:5" x14ac:dyDescent="0.25">
      <c r="A10" s="1" t="s">
        <v>77</v>
      </c>
      <c r="D10" s="14"/>
    </row>
    <row r="11" spans="1:5" x14ac:dyDescent="0.25">
      <c r="A11" s="1" t="s">
        <v>103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Normal="85" zoomScaleSheetLayoutView="100" workbookViewId="0">
      <selection activeCell="D4" sqref="D4"/>
    </sheetView>
  </sheetViews>
  <sheetFormatPr defaultColWidth="9.140625" defaultRowHeight="15" x14ac:dyDescent="0.25"/>
  <cols>
    <col min="1" max="1" width="6.42578125" style="2" customWidth="1"/>
    <col min="2" max="2" width="49" style="2" customWidth="1"/>
    <col min="3" max="3" width="34.85546875" style="2" customWidth="1"/>
    <col min="4" max="4" width="44.140625" style="2" customWidth="1"/>
    <col min="5" max="16384" width="9.140625" style="2"/>
  </cols>
  <sheetData>
    <row r="1" spans="1:5" ht="30" customHeight="1" x14ac:dyDescent="0.25">
      <c r="A1" s="135" t="s">
        <v>104</v>
      </c>
      <c r="B1" s="136"/>
      <c r="C1" s="136"/>
      <c r="D1" s="136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5" t="s">
        <v>0</v>
      </c>
      <c r="B3" s="5" t="s">
        <v>1</v>
      </c>
      <c r="C3" s="5" t="s">
        <v>16</v>
      </c>
      <c r="D3" s="5" t="s">
        <v>17</v>
      </c>
      <c r="E3" s="1"/>
    </row>
    <row r="4" spans="1:5" ht="63" x14ac:dyDescent="0.25">
      <c r="A4" s="3">
        <v>1</v>
      </c>
      <c r="B4" s="10" t="s">
        <v>106</v>
      </c>
      <c r="C4" s="47" t="s">
        <v>404</v>
      </c>
      <c r="D4" s="29" t="s">
        <v>403</v>
      </c>
      <c r="E4" s="1"/>
    </row>
    <row r="5" spans="1:5" x14ac:dyDescent="0.25">
      <c r="A5" s="5">
        <v>2</v>
      </c>
      <c r="B5" s="8" t="s">
        <v>105</v>
      </c>
      <c r="C5" s="9"/>
      <c r="D5" s="30" t="str">
        <f>IF(C4:D4=0,"НЕТ","ДА")</f>
        <v>ДА</v>
      </c>
      <c r="E5" s="1"/>
    </row>
    <row r="7" spans="1:5" x14ac:dyDescent="0.25">
      <c r="A7" s="1" t="s">
        <v>77</v>
      </c>
    </row>
    <row r="8" spans="1:5" x14ac:dyDescent="0.25">
      <c r="A8" s="1" t="s">
        <v>107</v>
      </c>
    </row>
  </sheetData>
  <mergeCells count="1">
    <mergeCell ref="A1:D1"/>
  </mergeCells>
  <hyperlinks>
    <hyperlink ref="D4" r:id="rId1"/>
  </hyperlinks>
  <pageMargins left="0.70866141732283472" right="0.70866141732283472" top="0.74803149606299213" bottom="0.74803149606299213" header="0.31496062992125984" footer="0.31496062992125984"/>
  <pageSetup paperSize="9" scale="97" orientation="landscape" r:id="rId2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ос4</vt:lpstr>
      <vt:lpstr>ос6</vt:lpstr>
      <vt:lpstr>ос7</vt:lpstr>
      <vt:lpstr>ос11</vt:lpstr>
      <vt:lpstr>ос14</vt:lpstr>
      <vt:lpstr>пр1</vt:lpstr>
      <vt:lpstr>пр2</vt:lpstr>
      <vt:lpstr>пр3</vt:lpstr>
      <vt:lpstr>па1</vt:lpstr>
      <vt:lpstr>па2</vt:lpstr>
      <vt:lpstr>па4</vt:lpstr>
      <vt:lpstr>гу1</vt:lpstr>
      <vt:lpstr>гу2</vt:lpstr>
      <vt:lpstr>гу3</vt:lpstr>
      <vt:lpstr>гу4</vt:lpstr>
      <vt:lpstr>ис1</vt:lpstr>
      <vt:lpstr>ис2</vt:lpstr>
      <vt:lpstr>ис4</vt:lpstr>
      <vt:lpstr>ис5</vt:lpstr>
      <vt:lpstr>ис6</vt:lpstr>
      <vt:lpstr>ис7</vt:lpstr>
      <vt:lpstr>ис8</vt:lpstr>
      <vt:lpstr>ис11</vt:lpstr>
      <vt:lpstr>ис 12</vt:lpstr>
      <vt:lpstr>гу1!Область_печати</vt:lpstr>
      <vt:lpstr>гу2!Область_печати</vt:lpstr>
      <vt:lpstr>гу3!Область_печати</vt:lpstr>
      <vt:lpstr>гу4!Область_печати</vt:lpstr>
      <vt:lpstr>'ис 12'!Область_печати</vt:lpstr>
      <vt:lpstr>ис1!Область_печати</vt:lpstr>
      <vt:lpstr>ис11!Область_печати</vt:lpstr>
      <vt:lpstr>ис2!Область_печати</vt:lpstr>
      <vt:lpstr>ис4!Область_печати</vt:lpstr>
      <vt:lpstr>ис5!Область_печати</vt:lpstr>
      <vt:lpstr>ис6!Область_печати</vt:lpstr>
      <vt:lpstr>ис7!Область_печати</vt:lpstr>
      <vt:lpstr>ис8!Область_печати</vt:lpstr>
      <vt:lpstr>ос11!Область_печати</vt:lpstr>
      <vt:lpstr>ос14!Область_печати</vt:lpstr>
      <vt:lpstr>ос4!Область_печати</vt:lpstr>
      <vt:lpstr>ос6!Область_печати</vt:lpstr>
      <vt:lpstr>ос7!Область_печати</vt:lpstr>
      <vt:lpstr>па1!Область_печати</vt:lpstr>
      <vt:lpstr>па2!Область_печати</vt:lpstr>
      <vt:lpstr>па4!Область_печати</vt:lpstr>
      <vt:lpstr>пр1!Область_печати</vt:lpstr>
      <vt:lpstr>пр2!Область_печати</vt:lpstr>
      <vt:lpstr>пр3!Область_печати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А.Силуанов</dc:creator>
  <cp:lastModifiedBy>kuznecova</cp:lastModifiedBy>
  <cp:lastPrinted>2019-04-15T11:04:50Z</cp:lastPrinted>
  <dcterms:created xsi:type="dcterms:W3CDTF">2017-03-14T04:05:10Z</dcterms:created>
  <dcterms:modified xsi:type="dcterms:W3CDTF">2019-04-16T05:02:33Z</dcterms:modified>
</cp:coreProperties>
</file>